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Z\СОТРУДНИЧЕСТВО\Договорная деятельность РФ\ДОГОВОРНАЯ ДЕЯТЕЛЬНОСТЬ - СУБЪЕКТЫ\Камчатский край\Целиакия ПК СШ №2  7-11 12-18   Договор 21 от 27.02.2024\Результаты работ по договору\"/>
    </mc:Choice>
  </mc:AlternateContent>
  <xr:revisionPtr revIDLastSave="0" documentId="13_ncr:1_{EF23F2C3-492B-4DCF-9584-2D86382925FD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Структура в сравнении" sheetId="2" r:id="rId1"/>
    <sheet name="Структура" sheetId="15" r:id="rId2"/>
    <sheet name="Меню" sheetId="3" r:id="rId3"/>
    <sheet name="Показатели ХЭХ" sheetId="4" r:id="rId4"/>
    <sheet name="Соотношение ПВ и ЭЦ" sheetId="5" r:id="rId5"/>
    <sheet name="Себестоимость блюд Росстат" sheetId="13" r:id="rId6"/>
    <sheet name="Себестоимость рациона Росстат" sheetId="14" r:id="rId7"/>
    <sheet name="Выполнение норм" sheetId="12" r:id="rId8"/>
  </sheets>
  <definedNames>
    <definedName name="_xlnm.Print_Area" localSheetId="7">'Выполнение норм'!$A$1:$AA$44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3" l="1"/>
  <c r="E86" i="13" s="1"/>
  <c r="C88" i="13"/>
  <c r="C86" i="13" s="1"/>
  <c r="K40" i="13"/>
  <c r="C16" i="13"/>
  <c r="C14" i="13" s="1"/>
  <c r="C40" i="13"/>
  <c r="C38" i="13" s="1"/>
  <c r="C61" i="3"/>
  <c r="C31" i="3"/>
  <c r="C619" i="3"/>
  <c r="C620" i="3" s="1"/>
  <c r="C614" i="3"/>
  <c r="C605" i="3"/>
  <c r="C588" i="3"/>
  <c r="C589" i="3" s="1"/>
  <c r="C583" i="3"/>
  <c r="C574" i="3"/>
  <c r="C556" i="3"/>
  <c r="C557" i="3" s="1"/>
  <c r="C551" i="3"/>
  <c r="C542" i="3"/>
  <c r="C526" i="3"/>
  <c r="C527" i="3" s="1"/>
  <c r="C521" i="3"/>
  <c r="C512" i="3"/>
  <c r="C496" i="3"/>
  <c r="C497" i="3" s="1"/>
  <c r="C491" i="3"/>
  <c r="C482" i="3"/>
  <c r="C464" i="3"/>
  <c r="C459" i="3"/>
  <c r="C465" i="3" s="1"/>
  <c r="C450" i="3"/>
  <c r="C433" i="3"/>
  <c r="C434" i="3" s="1"/>
  <c r="C428" i="3"/>
  <c r="C420" i="3"/>
  <c r="C402" i="3"/>
  <c r="C403" i="3" s="1"/>
  <c r="C397" i="3"/>
  <c r="C388" i="3"/>
  <c r="C371" i="3"/>
  <c r="C372" i="3" s="1"/>
  <c r="C366" i="3"/>
  <c r="C357" i="3"/>
  <c r="C341" i="3"/>
  <c r="C342" i="3" s="1"/>
  <c r="C336" i="3"/>
  <c r="C327" i="3"/>
  <c r="C309" i="3"/>
  <c r="C310" i="3" s="1"/>
  <c r="C304" i="3"/>
  <c r="C295" i="3"/>
  <c r="C279" i="3"/>
  <c r="C274" i="3"/>
  <c r="C280" i="3" s="1"/>
  <c r="C265" i="3"/>
  <c r="C247" i="3"/>
  <c r="C248" i="3" s="1"/>
  <c r="C242" i="3"/>
  <c r="C233" i="3"/>
  <c r="C216" i="3"/>
  <c r="C217" i="3" s="1"/>
  <c r="C211" i="3"/>
  <c r="C203" i="3"/>
  <c r="C187" i="3"/>
  <c r="C188" i="3" s="1"/>
  <c r="C182" i="3"/>
  <c r="C173" i="3"/>
  <c r="C155" i="3"/>
  <c r="C156" i="3" s="1"/>
  <c r="C150" i="3"/>
  <c r="C141" i="3"/>
  <c r="C124" i="3"/>
  <c r="C125" i="3" s="1"/>
  <c r="C119" i="3"/>
  <c r="C110" i="3"/>
  <c r="C92" i="3"/>
  <c r="C93" i="3" s="1"/>
  <c r="C87" i="3"/>
  <c r="C78" i="3"/>
  <c r="C56" i="3"/>
  <c r="C47" i="3"/>
  <c r="C26" i="3"/>
  <c r="C17" i="3"/>
  <c r="I88" i="13"/>
  <c r="I86" i="13" s="1"/>
  <c r="G88" i="13"/>
  <c r="G86" i="13" s="1"/>
  <c r="I64" i="13"/>
  <c r="I62" i="13" s="1"/>
  <c r="E64" i="13"/>
  <c r="E62" i="13" s="1"/>
  <c r="C64" i="13"/>
  <c r="C62" i="13" s="1"/>
  <c r="E40" i="13"/>
  <c r="E38" i="13" s="1"/>
  <c r="K16" i="13"/>
  <c r="K14" i="13" s="1"/>
  <c r="I16" i="13"/>
  <c r="I14" i="13" s="1"/>
  <c r="G16" i="13"/>
  <c r="G14" i="13" s="1"/>
  <c r="K95" i="13"/>
  <c r="I95" i="13"/>
  <c r="G95" i="13"/>
  <c r="E95" i="13"/>
  <c r="C95" i="13"/>
  <c r="K86" i="13"/>
  <c r="K76" i="13"/>
  <c r="I76" i="13"/>
  <c r="G76" i="13"/>
  <c r="E76" i="13"/>
  <c r="C76" i="13"/>
  <c r="K71" i="13"/>
  <c r="I71" i="13"/>
  <c r="G71" i="13"/>
  <c r="E71" i="13"/>
  <c r="C71" i="13"/>
  <c r="K52" i="13"/>
  <c r="K62" i="13"/>
  <c r="G62" i="13"/>
  <c r="I52" i="13"/>
  <c r="G52" i="13"/>
  <c r="E52" i="13"/>
  <c r="C52" i="13"/>
  <c r="K47" i="13"/>
  <c r="I47" i="13"/>
  <c r="G47" i="13"/>
  <c r="E47" i="13"/>
  <c r="C47" i="13"/>
  <c r="K38" i="13"/>
  <c r="I38" i="13"/>
  <c r="G38" i="13"/>
  <c r="K28" i="13"/>
  <c r="I28" i="13"/>
  <c r="G28" i="13"/>
  <c r="E28" i="13"/>
  <c r="C28" i="13"/>
  <c r="K23" i="13"/>
  <c r="I23" i="13"/>
  <c r="G23" i="13"/>
  <c r="E23" i="13"/>
  <c r="E14" i="13"/>
  <c r="K4" i="13"/>
  <c r="I4" i="13"/>
  <c r="G4" i="13"/>
  <c r="E4" i="13"/>
  <c r="C4" i="13"/>
  <c r="B16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C8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C11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C14" i="4"/>
  <c r="V16" i="4"/>
  <c r="V17" i="4" s="1"/>
  <c r="U16" i="4"/>
  <c r="U17" i="4" s="1"/>
  <c r="T16" i="4"/>
  <c r="T17" i="4" s="1"/>
  <c r="S16" i="4"/>
  <c r="S17" i="4" s="1"/>
  <c r="R16" i="4"/>
  <c r="R17" i="4" s="1"/>
  <c r="Q16" i="4"/>
  <c r="Q17" i="4" s="1"/>
  <c r="P16" i="4"/>
  <c r="P17" i="4" s="1"/>
  <c r="O16" i="4"/>
  <c r="O17" i="4" s="1"/>
  <c r="N16" i="4"/>
  <c r="N17" i="4" s="1"/>
  <c r="M16" i="4"/>
  <c r="M17" i="4" s="1"/>
  <c r="L16" i="4"/>
  <c r="L17" i="4" s="1"/>
  <c r="K16" i="4"/>
  <c r="K17" i="4" s="1"/>
  <c r="J16" i="4"/>
  <c r="J17" i="4" s="1"/>
  <c r="I16" i="4"/>
  <c r="I17" i="4" s="1"/>
  <c r="H16" i="4"/>
  <c r="H17" i="4" s="1"/>
  <c r="G16" i="4"/>
  <c r="G17" i="4" s="1"/>
  <c r="F16" i="4"/>
  <c r="F17" i="4" s="1"/>
  <c r="E16" i="4"/>
  <c r="E17" i="4" s="1"/>
  <c r="C16" i="4"/>
  <c r="C17" i="4" s="1"/>
  <c r="AO26" i="15"/>
  <c r="AM26" i="15"/>
  <c r="AK26" i="15"/>
  <c r="AI26" i="15"/>
  <c r="AG26" i="15"/>
  <c r="AE26" i="15"/>
  <c r="AC26" i="15"/>
  <c r="AA26" i="15"/>
  <c r="Y26" i="15"/>
  <c r="W26" i="15"/>
  <c r="U26" i="15"/>
  <c r="S26" i="15"/>
  <c r="Q26" i="15"/>
  <c r="O26" i="15"/>
  <c r="M26" i="15"/>
  <c r="K26" i="15"/>
  <c r="I26" i="15"/>
  <c r="G26" i="15"/>
  <c r="E26" i="15"/>
  <c r="C26" i="15"/>
  <c r="AO22" i="15"/>
  <c r="AM22" i="15"/>
  <c r="AK22" i="15"/>
  <c r="AI22" i="15"/>
  <c r="AG22" i="15"/>
  <c r="AE22" i="15"/>
  <c r="AC22" i="15"/>
  <c r="AA22" i="15"/>
  <c r="Y22" i="15"/>
  <c r="W22" i="15"/>
  <c r="U22" i="15"/>
  <c r="S22" i="15"/>
  <c r="Q22" i="15"/>
  <c r="O22" i="15"/>
  <c r="M22" i="15"/>
  <c r="K22" i="15"/>
  <c r="I22" i="15"/>
  <c r="G22" i="15"/>
  <c r="E22" i="15"/>
  <c r="C22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G13" i="15"/>
  <c r="E13" i="15"/>
  <c r="C13" i="15"/>
  <c r="G517" i="2"/>
  <c r="G512" i="2"/>
  <c r="G502" i="2"/>
  <c r="G492" i="2"/>
  <c r="G487" i="2"/>
  <c r="G477" i="2"/>
  <c r="G493" i="2" s="1"/>
  <c r="G465" i="2"/>
  <c r="G466" i="2" s="1"/>
  <c r="G460" i="2"/>
  <c r="G450" i="2"/>
  <c r="G441" i="2"/>
  <c r="G436" i="2"/>
  <c r="G426" i="2"/>
  <c r="G416" i="2"/>
  <c r="G411" i="2"/>
  <c r="G401" i="2"/>
  <c r="G389" i="2"/>
  <c r="G384" i="2"/>
  <c r="G374" i="2"/>
  <c r="G390" i="2" s="1"/>
  <c r="G364" i="2"/>
  <c r="G359" i="2"/>
  <c r="G349" i="2"/>
  <c r="G337" i="2"/>
  <c r="G332" i="2"/>
  <c r="G322" i="2"/>
  <c r="G312" i="2"/>
  <c r="G307" i="2"/>
  <c r="G297" i="2"/>
  <c r="G287" i="2"/>
  <c r="G282" i="2"/>
  <c r="G272" i="2"/>
  <c r="G288" i="2" s="1"/>
  <c r="G260" i="2"/>
  <c r="G255" i="2"/>
  <c r="G245" i="2"/>
  <c r="G236" i="2"/>
  <c r="G231" i="2"/>
  <c r="G221" i="2"/>
  <c r="G210" i="2"/>
  <c r="G205" i="2"/>
  <c r="G195" i="2"/>
  <c r="G185" i="2"/>
  <c r="G180" i="2"/>
  <c r="G171" i="2"/>
  <c r="G186" i="2" s="1"/>
  <c r="G161" i="2"/>
  <c r="G162" i="2" s="1"/>
  <c r="G156" i="2"/>
  <c r="G146" i="2"/>
  <c r="G134" i="2"/>
  <c r="G129" i="2"/>
  <c r="G119" i="2"/>
  <c r="G109" i="2"/>
  <c r="G104" i="2"/>
  <c r="G94" i="2"/>
  <c r="G82" i="2"/>
  <c r="G77" i="2"/>
  <c r="G67" i="2"/>
  <c r="G57" i="2"/>
  <c r="G52" i="2"/>
  <c r="G42" i="2"/>
  <c r="G32" i="2"/>
  <c r="G27" i="2"/>
  <c r="G17" i="2"/>
  <c r="G110" i="2" l="1"/>
  <c r="G211" i="2"/>
  <c r="G365" i="2"/>
  <c r="G417" i="2"/>
  <c r="G518" i="2"/>
  <c r="G58" i="2"/>
  <c r="G83" i="2"/>
  <c r="G135" i="2"/>
  <c r="G237" i="2"/>
  <c r="G442" i="2"/>
  <c r="C32" i="3"/>
  <c r="G313" i="2"/>
  <c r="C62" i="3"/>
  <c r="G338" i="2"/>
  <c r="G261" i="2"/>
  <c r="G33" i="2"/>
  <c r="C23" i="13"/>
  <c r="W16" i="4"/>
  <c r="W17" i="4" s="1"/>
  <c r="D16" i="4"/>
  <c r="D17" i="4" s="1"/>
  <c r="W14" i="4"/>
  <c r="D14" i="4"/>
  <c r="W11" i="4"/>
  <c r="D11" i="4"/>
  <c r="W8" i="4"/>
  <c r="D8" i="4"/>
</calcChain>
</file>

<file path=xl/sharedStrings.xml><?xml version="1.0" encoding="utf-8"?>
<sst xmlns="http://schemas.openxmlformats.org/spreadsheetml/2006/main" count="3754" uniqueCount="660">
  <si>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</si>
  <si>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</si>
  <si>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</si>
  <si>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</si>
  <si>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</si>
  <si>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</si>
  <si>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</si>
  <si>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</si>
  <si>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</si>
  <si>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</si>
  <si>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</si>
  <si>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</si>
  <si>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Какао на молоке, 200/11</t>
  </si>
  <si>
    <t>Обед</t>
  </si>
  <si>
    <t>Полдник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</si>
  <si>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</si>
  <si>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</si>
  <si>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</si>
  <si>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</si>
  <si>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</si>
  <si>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</si>
  <si>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</si>
  <si>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</si>
  <si>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</si>
  <si>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</si>
  <si>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Чай с молоком, 200/11</t>
  </si>
  <si>
    <t>Булочка с изюмом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</si>
  <si>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</si>
  <si>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</si>
  <si>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</si>
  <si>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</si>
  <si>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</si>
  <si>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</si>
  <si>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</si>
  <si>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</si>
  <si>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</si>
  <si>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</si>
  <si>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</si>
  <si>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</si>
  <si>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</si>
  <si>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</si>
  <si>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</si>
  <si>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</si>
  <si>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</si>
  <si>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</si>
  <si>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</si>
  <si>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</si>
  <si>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</si>
  <si>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</si>
  <si>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</si>
  <si>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</si>
  <si>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Груша</t>
  </si>
  <si>
    <t>Чай с шиповником, 200/11</t>
  </si>
  <si>
    <t>Компот из черной смородины, 200/11</t>
  </si>
  <si>
    <t>Напиток из шиповника, 200/11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</si>
  <si>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</si>
  <si>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</si>
  <si>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</si>
  <si>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</si>
  <si>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</si>
  <si>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</si>
  <si>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</si>
  <si>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>Приложение №2</t>
  </si>
  <si>
    <t xml:space="preserve">Возрастная группа </t>
  </si>
  <si>
    <t>7-11 лет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</si>
  <si>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</si>
  <si>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</si>
  <si>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</si>
  <si>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</si>
  <si>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</si>
  <si>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</si>
  <si>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</si>
  <si>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</si>
  <si>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</si>
  <si>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</si>
  <si>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</si>
  <si>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</si>
  <si>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Белки</t>
  </si>
  <si>
    <t>Жиры</t>
  </si>
  <si>
    <t>Углеводы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</si>
  <si>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</si>
  <si>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</si>
  <si>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</si>
  <si>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</si>
  <si>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</si>
  <si>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Плов с отварной птицей, 90/150</t>
  </si>
  <si>
    <t>Рассольник ленинградский (крупа перловая) с говядиной, 200/10</t>
  </si>
  <si>
    <t>Суп картофельный с мясными фрикадельками,  200/20</t>
  </si>
  <si>
    <t>Суп картофельный с бобовыми (горохом) с курицей, 200/15</t>
  </si>
  <si>
    <t>Суп картофельный с рыбными фрикадельками, 200/20</t>
  </si>
  <si>
    <t>Суп картофельный с макаронами с говядиной, 200/10</t>
  </si>
  <si>
    <t>Морс из брусники, 200/11</t>
  </si>
  <si>
    <t>Банан</t>
  </si>
  <si>
    <t>1 905</t>
  </si>
  <si>
    <t>1 830</t>
  </si>
  <si>
    <t>Кофейный напиток</t>
  </si>
  <si>
    <t>Маргарин</t>
  </si>
  <si>
    <t>Масло растительное</t>
  </si>
  <si>
    <t>Ряженка 2,5%</t>
  </si>
  <si>
    <t>Сахар</t>
  </si>
  <si>
    <t>Хлеб пшеничный</t>
  </si>
  <si>
    <t>Хлеб ржаной</t>
  </si>
  <si>
    <t>Чай</t>
  </si>
  <si>
    <t>Итого</t>
  </si>
  <si>
    <t>Мясо жилованное</t>
  </si>
  <si>
    <t>Всего</t>
  </si>
  <si>
    <t>Мука пшеничная</t>
  </si>
  <si>
    <t>Макаронные изделия</t>
  </si>
  <si>
    <t>Колбасные изделия</t>
  </si>
  <si>
    <t>Завтрак</t>
  </si>
  <si>
    <t>Киви</t>
  </si>
  <si>
    <t>Творог</t>
  </si>
  <si>
    <t>Сметана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</si>
  <si>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</si>
  <si>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</si>
  <si>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</si>
  <si>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</si>
  <si>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</si>
  <si>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</si>
  <si>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</si>
  <si>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</si>
  <si>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</si>
  <si>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</si>
  <si>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</si>
  <si>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</si>
  <si>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</si>
  <si>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</si>
  <si>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</si>
  <si>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</si>
  <si>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</si>
  <si>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</si>
  <si>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</si>
  <si>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</si>
  <si>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</si>
  <si>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</si>
  <si>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</si>
  <si>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</si>
  <si>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</si>
  <si>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</si>
  <si>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</si>
  <si>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</si>
  <si>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</si>
  <si>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</si>
  <si>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</si>
  <si>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</si>
  <si>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</si>
  <si>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</si>
  <si>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</si>
  <si>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</si>
  <si>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</si>
  <si>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</si>
  <si>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</si>
  <si>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Винегрет с сельдью</t>
  </si>
  <si>
    <t>Суп из овощей с курицей со сметаной, 200/15/10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</si>
  <si>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</si>
  <si>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</si>
  <si>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</si>
  <si>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</si>
  <si>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</si>
  <si>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Запеканка из творога с соусом ягодным, 150/30</t>
  </si>
  <si>
    <t>Булочка с маком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</si>
  <si>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</si>
  <si>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</si>
  <si>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Запеканка картофельная с субпродуктами с соусом сметанно-томатным, 240/30</t>
  </si>
  <si>
    <t>Сок фруктовый</t>
  </si>
  <si>
    <t>Пирожок с мясом и рисом</t>
  </si>
  <si>
    <t>Котлета Морячок с соусом сметанным, 90/30</t>
  </si>
  <si>
    <t>Картофель отварной</t>
  </si>
  <si>
    <t>Борщ с капустой и картофелем с курицей со сметаной, 200/15/10</t>
  </si>
  <si>
    <t>Пельмени мясные отварные с маслом, 240/5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</si>
  <si>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</si>
  <si>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</si>
  <si>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</si>
  <si>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</si>
  <si>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Суп крестьянский с рисом с говядиной со сметаной, 200/10/10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</si>
  <si>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</si>
  <si>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</si>
  <si>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</si>
  <si>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</si>
  <si>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</si>
  <si>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</si>
  <si>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</si>
  <si>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</si>
  <si>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</si>
  <si>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Суп картофельный с бобовыми (горохом) с курицей,  200/15</t>
  </si>
  <si>
    <t>Котлеты домашние с соусом сметанно-томатным, 90/30</t>
  </si>
  <si>
    <t>Пицца Школьная</t>
  </si>
  <si>
    <t>Сырники из творога с молоком сгущенным, 150/30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</si>
  <si>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</si>
  <si>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</si>
  <si>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</si>
  <si>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</si>
  <si>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Котлета из мяса говядины и печени с соусом сметанно-томатным, 90/30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</si>
  <si>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</si>
  <si>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</si>
  <si>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</si>
  <si>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</si>
  <si>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</si>
  <si>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</si>
  <si>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</si>
  <si>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</si>
  <si>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</si>
  <si>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Суп картофельный с бобовыми (фасолью) с говядиной,  200/10</t>
  </si>
  <si>
    <t>Сельдь с картофелем</t>
  </si>
  <si>
    <t>Гуляш из говядины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</si>
  <si>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</si>
  <si>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</si>
  <si>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</si>
  <si>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Пельмени рыбные с маслом, 240/5</t>
  </si>
  <si>
    <t>Щи зеленые с курицей со сметаной, 200/15/10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</si>
  <si>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</si>
  <si>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</si>
  <si>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</si>
  <si>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</si>
  <si>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</si>
  <si>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</si>
  <si>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</si>
  <si>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</si>
  <si>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</si>
  <si>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</si>
  <si>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</si>
  <si>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</si>
  <si>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</si>
  <si>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</si>
  <si>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</si>
  <si>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</si>
  <si>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</si>
  <si>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</si>
  <si>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</si>
  <si>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</si>
  <si>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</si>
  <si>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</si>
  <si>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</si>
  <si>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</si>
  <si>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</si>
  <si>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</si>
  <si>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</si>
  <si>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</si>
  <si>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</si>
  <si>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</si>
  <si>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</si>
  <si>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</si>
  <si>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</si>
  <si>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</si>
  <si>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</si>
  <si>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</si>
  <si>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</si>
  <si>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</si>
  <si>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</si>
  <si>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</si>
  <si>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</si>
  <si>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</si>
  <si>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</si>
  <si>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</si>
  <si>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</si>
  <si>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</si>
  <si>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</si>
  <si>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</si>
  <si>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</si>
  <si>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</si>
  <si>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</si>
  <si>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</si>
  <si>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</si>
  <si>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</si>
  <si>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</si>
  <si>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</si>
  <si>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</si>
  <si>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</si>
  <si>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</si>
  <si>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</si>
  <si>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</si>
  <si>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</si>
  <si>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</si>
  <si>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</si>
  <si>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</si>
  <si>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</si>
  <si>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</si>
  <si>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</si>
  <si>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</si>
  <si>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</si>
  <si>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</si>
  <si>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</si>
  <si>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</si>
  <si>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</si>
  <si>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</si>
  <si>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</si>
  <si>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</si>
  <si>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</si>
  <si>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</si>
  <si>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</si>
  <si>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</si>
  <si>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</si>
  <si>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</si>
  <si>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</si>
  <si>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</si>
  <si>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</si>
  <si>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</si>
  <si>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</si>
  <si>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Приложение №6</t>
  </si>
  <si>
    <t>Неделя 1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</si>
  <si>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</si>
  <si>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</si>
  <si>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</si>
  <si>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</si>
  <si>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</si>
  <si>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Неделя 2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</si>
  <si>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</si>
  <si>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</si>
  <si>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</si>
  <si>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</si>
  <si>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</si>
  <si>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</si>
  <si>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</si>
  <si>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</si>
  <si>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</si>
  <si>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</si>
  <si>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Плов с отварной птицей</t>
  </si>
  <si>
    <t>Понедельник-1 Полдник</t>
  </si>
  <si>
    <t>Вторник-1  Полдник</t>
  </si>
  <si>
    <t>Среда-1  Полдник</t>
  </si>
  <si>
    <t>Четверг-1  Полдник</t>
  </si>
  <si>
    <t>Пятница-1  Полдник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</si>
  <si>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</si>
  <si>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</si>
  <si>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</si>
  <si>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</si>
  <si>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</si>
  <si>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Вторник-2  Полдник</t>
  </si>
  <si>
    <t>Среда-2  Полдник</t>
  </si>
  <si>
    <t>Четверг-2  Полдник</t>
  </si>
  <si>
    <t>Пятница-2  Полдник</t>
  </si>
  <si>
    <t>Неделя 3</t>
  </si>
  <si>
    <t>Неделя 4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</si>
  <si>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</si>
  <si>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</si>
  <si>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</si>
  <si>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</si>
  <si>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</si>
  <si>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</si>
  <si>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</si>
  <si>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</si>
  <si>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</si>
  <si>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</si>
  <si>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Понедельник-3 Полдник</t>
  </si>
  <si>
    <t>Вторник-3  Полдник</t>
  </si>
  <si>
    <t>Среда-3  Полдник</t>
  </si>
  <si>
    <t>Четверг-3  Полдник</t>
  </si>
  <si>
    <t>Пятница-3  Полдник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</si>
  <si>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</si>
  <si>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</si>
  <si>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</si>
  <si>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</si>
  <si>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</si>
  <si>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</si>
  <si>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</si>
  <si>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</si>
  <si>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</si>
  <si>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</si>
  <si>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Вторник-4  Полдник</t>
  </si>
  <si>
    <t>Среда-4  Полдник</t>
  </si>
  <si>
    <t>Четверг-4  Полдник</t>
  </si>
  <si>
    <t>Пятница-4  Полдник</t>
  </si>
  <si>
    <t>Приложение №7</t>
  </si>
  <si>
    <t>возраст 7-11 лет</t>
  </si>
  <si>
    <t>День и номер недели</t>
  </si>
  <si>
    <t>Завтрак, руб.</t>
  </si>
  <si>
    <t>Обед, руб.</t>
  </si>
  <si>
    <t>Полдник, руб</t>
  </si>
  <si>
    <t>Итого за три приема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</si>
  <si>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</si>
  <si>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</si>
  <si>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</si>
  <si>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</si>
  <si>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</si>
  <si>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</si>
  <si>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</si>
  <si>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</si>
  <si>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</si>
  <si>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</si>
  <si>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</si>
  <si>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</si>
  <si>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</si>
  <si>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</si>
  <si>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</si>
  <si>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</si>
  <si>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</si>
  <si>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</si>
  <si>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</si>
  <si>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</si>
  <si>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</si>
  <si>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Бедро куриное запеченное</t>
  </si>
  <si>
    <t>1 920</t>
  </si>
  <si>
    <t>1 895</t>
  </si>
  <si>
    <t>1 875</t>
  </si>
  <si>
    <t>1 885</t>
  </si>
  <si>
    <t>Итого за Понедельник - 1</t>
  </si>
  <si>
    <t>Итого за Вторник - 1</t>
  </si>
  <si>
    <t>Итого за Четверг - 1</t>
  </si>
  <si>
    <t>Итого за Понедельник - 2</t>
  </si>
  <si>
    <t>Итого за Вторник - 2</t>
  </si>
  <si>
    <t>Итого за Четверг - 2</t>
  </si>
  <si>
    <t>Итого за Четверг - 4</t>
  </si>
  <si>
    <t>Итого за Вторник - 4</t>
  </si>
  <si>
    <t>Итого за Понедельник - 4</t>
  </si>
  <si>
    <t>Итого за Четверг - 3</t>
  </si>
  <si>
    <t>Итого за Вторник - 3</t>
  </si>
  <si>
    <t>Итого за Понедельник - 3</t>
  </si>
  <si>
    <t>Среднее значение завтраков</t>
  </si>
  <si>
    <t>Среднее значение обедов</t>
  </si>
  <si>
    <t>Среднее значение полдников</t>
  </si>
  <si>
    <t xml:space="preserve">Среднее значение рациона </t>
  </si>
  <si>
    <t>Холестерин</t>
  </si>
  <si>
    <t>I</t>
  </si>
  <si>
    <t>Se</t>
  </si>
  <si>
    <t>F</t>
  </si>
  <si>
    <t>не менее 60%</t>
  </si>
  <si>
    <t>День/неделя: Понедельник - 1</t>
  </si>
  <si>
    <t>День/неделя: Вторник - 1</t>
  </si>
  <si>
    <t>Чай с ягодами, 200/11</t>
  </si>
  <si>
    <t>День/неделя: Среда - 1</t>
  </si>
  <si>
    <t>Чай с сахаром, 200/11</t>
  </si>
  <si>
    <t>Итого за Среда - 1</t>
  </si>
  <si>
    <t>День/неделя: Четверг - 1</t>
  </si>
  <si>
    <t>1 880</t>
  </si>
  <si>
    <t>День/неделя: Пятница - 1</t>
  </si>
  <si>
    <t>Итого за Пятница - 1</t>
  </si>
  <si>
    <t>День/неделя: Понедельник - 2</t>
  </si>
  <si>
    <t>День/неделя: Вторник - 2</t>
  </si>
  <si>
    <t>День/неделя: Среда - 2</t>
  </si>
  <si>
    <t>Суп картофельный с рисом с курицей, 200/15</t>
  </si>
  <si>
    <t>Итого за Среда - 2</t>
  </si>
  <si>
    <t>День/неделя: Четверг - 2</t>
  </si>
  <si>
    <t>День/неделя: Пятница - 2</t>
  </si>
  <si>
    <t>Итого за Пятница - 2</t>
  </si>
  <si>
    <t>День/неделя: Понедельник - 3</t>
  </si>
  <si>
    <t>День/неделя: Вторник - 3</t>
  </si>
  <si>
    <t>День/неделя: Среда - 3</t>
  </si>
  <si>
    <t>Рис припущенный с овощами</t>
  </si>
  <si>
    <t>Итого за Среда - 3</t>
  </si>
  <si>
    <t>День/неделя: Четверг - 3</t>
  </si>
  <si>
    <t>День/неделя: Пятница - 3</t>
  </si>
  <si>
    <t>Итого за Пятница - 3</t>
  </si>
  <si>
    <t>День/неделя: Понедельник - 4</t>
  </si>
  <si>
    <t>День/неделя: Вторник - 4</t>
  </si>
  <si>
    <t>День/неделя: Среда - 4</t>
  </si>
  <si>
    <t>Итого за Среда - 4</t>
  </si>
  <si>
    <t>День/неделя: Четверг - 4</t>
  </si>
  <si>
    <t>День/неделя: Пятница - 4</t>
  </si>
  <si>
    <t>Итого за Пятница - 4</t>
  </si>
  <si>
    <t>Компот из смеси сухофруктов, 200/11</t>
  </si>
  <si>
    <t>377/И</t>
  </si>
  <si>
    <t>376/И</t>
  </si>
  <si>
    <t>27/М/ССЖ</t>
  </si>
  <si>
    <t>101/М/ССЖ</t>
  </si>
  <si>
    <t>77/М/ССЖ</t>
  </si>
  <si>
    <t>Причина замены</t>
  </si>
  <si>
    <t xml:space="preserve">100 % суточная потребность </t>
  </si>
  <si>
    <t xml:space="preserve">Выполнение, % от суточной потребности </t>
  </si>
  <si>
    <t>Структура типового 20-ти дневного меню основного (организованного) питания для обучающихся в общеобразовательных организациях г. Петропавловск-Камчатский возрастной категории 7-11 лет</t>
  </si>
  <si>
    <t>100 % Суточная потребность</t>
  </si>
  <si>
    <t>осенне-зимне-весенний</t>
  </si>
  <si>
    <t>сезон осенне-зимне-весенний</t>
  </si>
  <si>
    <t>В составе блюда содержатся овсяные хлопья, которые не рекомендуются для питания детей с целиакией*. Блюдо необходимо заменить на равноценное</t>
  </si>
  <si>
    <t>Каша жидкая молочная из пшенной крупы с ягодами, 200/10</t>
  </si>
  <si>
    <t>Требуется заменить на безглютеновый хлеб</t>
  </si>
  <si>
    <t>Хлеб безглютеновый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</si>
  <si>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безглютеновой крупы (гречневой, рисовой). Вместе с тем, во избежание неосознанного нарушения диеты сотрудниками пищеблока блюдо необходимо заменить на равноценное.</t>
  </si>
  <si>
    <t>Мясо тушеное*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</si>
  <si>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безглютеновой крупы (гречневой, рисовой). Вместе с тем, во избежание неосознанного нарушения диеты сотрудниками пищеблока блюдо необходимо заменить на равноценное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</si>
  <si>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безглютеновой крупы (гречневой, рисовой). Вместе с тем, во избежание неосознанного нарушения диеты сотрудниками пищеблока блюдо необходимо зам</t>
  </si>
  <si>
    <t>Сырники из творога* с соусом ягодным, 150/30</t>
  </si>
  <si>
    <t>В составе блюда содержится мука пшеничная, которая не рекомендуется в питании детей с целиакией*. Блюдо требуется заменить на хлеб безглютеновый</t>
  </si>
  <si>
    <t>В составе блюда содержится крупа перловая, которая не рекомендуется в питании детей с целиакией*. Возможно приготовление блюда с использованием безглютеновой крупы (рис). Вместе с тем, во избежание неосознанного нарушения диеты сотрудниками пищеблока блюдо необходимо заменить на равноценное.</t>
  </si>
  <si>
    <t>Суп картофельный с рисом с говядиной отварной, 200/10</t>
  </si>
  <si>
    <t>В составе блюда содержатся сухари панировочные, которые не рекомендуются в питании детей с целиакией*. Возможно приготовление блюда без использования сухарей панировочных. Вместе с тем, во избежание неосознанного нарушения диеты сотрудниками пищеблока блюдо необходимо заменить на равноценное.</t>
  </si>
  <si>
    <t>Печень по-строгановски*</t>
  </si>
  <si>
    <t>Сок фруктовый не рекомендуется в питании детей с целиакией*, т.к. возможно содержание следовых значений глютена. Напиток необходимо заменить</t>
  </si>
  <si>
    <t>В составе блюда содержится мука пшеничная, которая не рекомендуется в питании детей с целиакией*.. Блюдо подлежит замене</t>
  </si>
  <si>
    <t>Мусс лимонный</t>
  </si>
  <si>
    <t>В составе блюда содержится хлеб пшеничный, который не рекомендуется в питании детей с целиакией*. Возможно приготовление блюда с использованием безглютенового хлеба. Вместе с тем, во избежание неосознанного нарушения диеты сотрудниками пищеблока блюдо необходимо заменить на равноценное.</t>
  </si>
  <si>
    <t>Рыба запеченная* с маслом сливочным, 90/5</t>
  </si>
  <si>
    <t>В составе блюда содержится томатная паста, которая не рекомендуется в питании детей с целиакией*. Возможно приготовление блюда с заменой томатной пасты на помидоры свежие. Вместе с тем, во избежание неосознанного нарушения диеты сотрудниками пищеблока блюдо необходимо заменить на равноценное.</t>
  </si>
  <si>
    <t>Щи из свежей капусты с картофелем с курицей со сметаной, 200/15/10</t>
  </si>
  <si>
    <t>В составе блюда содержится мука пшеничная, не рекомендуется в питании детей с целиакией*. Блюдо подлежит замене</t>
  </si>
  <si>
    <t>Биточки мясные** с маслом сливочным, 90/5</t>
  </si>
  <si>
    <t>Каша пшенная с овощами</t>
  </si>
  <si>
    <t>В составе блюда содержится мука пшеничная, которая не рекомендуется в питании детей с целиакией*. Возможно приготовление блюда с заменой муки пшеничной на рисовую Вместе с тем, во избежание неосознанного нарушения диеты сотрудниками пищеблока блюдо необходимо заменить на равноценное.</t>
  </si>
  <si>
    <t>Желе из ягод</t>
  </si>
  <si>
    <t>Йогурты не рекомендуются в питании детей с целиакией*. Требуется заменить</t>
  </si>
  <si>
    <t>Хлопья кукурузные не рекомендуются в питании детей с целиакией*, т.к. возможно содержание следовых значений глютена. Блюдо необходимо заменить на равноценное</t>
  </si>
  <si>
    <t>Каша вязкая молочная из кукурузной крупы</t>
  </si>
  <si>
    <t>Суп крестьянский с рисом с говядиной со сметаной, 200/10/15</t>
  </si>
  <si>
    <t>Макаронные изделия не рекомендуются в питании детей с целиакией*. Возможно использование безглютеновых макаронных изделий. Вместе с тем, во избежание неосознанного нарушения диеты сотрудниками пищеблока блюдо необходимо заменить на равноценное.</t>
  </si>
  <si>
    <t>Овощи запеченные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</si>
  <si>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круп. Вместе с тем, во избежание неосознанного нарушения диеты сотрудниками пищеблока блюдо рекомендуется заменить на равноценное</t>
  </si>
  <si>
    <t>Бефстроганов из куриного филе*</t>
  </si>
  <si>
    <t>В составе блюда содержится томатная паста, которая не рекомендуется в питании детей с целиакией*. Возможно приготовление блюда с использованием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</si>
  <si>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Картофель запеченный</t>
  </si>
  <si>
    <t>В составе блюда содержится какао-порошок, который не рекомендуется в питании детей с целиакией*. Напиток необходимо заменить</t>
  </si>
  <si>
    <t>В составе блюда содержится томатная паста, которая не рекомендуется в питании детей с целиакией*. Блюдо требуется заменить</t>
  </si>
  <si>
    <t>В составе блюда содержится мука пшеничная, которая не рекомендуется в питании детей с целиакией*. Блюдо требуется заменить</t>
  </si>
  <si>
    <t>Каша вязкая молочная из смеси круп, 200</t>
  </si>
  <si>
    <t>Бифштекс рубленный с маслом сливочным, 90/5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</si>
  <si>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муки. Вместе с тем, во избежание неосознанного нарушения диеты сотрудниками пищеблока блюдо необходимо заменить на равноценное.</t>
  </si>
  <si>
    <t>Запеканка из творога * с соусом ягодным, 150/30</t>
  </si>
  <si>
    <t>В составе блюда содержится томатная паста, которая не рекомендуется в питании детей с целиакией*. Возможно приготовление блюда с использованием протертых томатов. Вместе с тем, во избежание неосознанного нарушения диеты сотрудниками пищеблока блюдо необходимо</t>
  </si>
  <si>
    <t>В составе блюда содержатся мука пшеничная и джем, которые не рекомендуются в питании детей с целиакией*. Блюдо требуется заменить</t>
  </si>
  <si>
    <t>Варенец</t>
  </si>
  <si>
    <t>В составе блюда содержится хлеб пшеничный, который не рекомендуется в питании детей с целиакией. Возможно приготовление блюда с использованием безглютенового хлеба. Вместе с тем, во избежание неосознанного нарушения диеты сотрудниками пищеблока блюдо необходимо заменить на равноценное.</t>
  </si>
  <si>
    <t>Печень жареная с маслом</t>
  </si>
  <si>
    <t>В составе блюда содержатся макаронные изделия, которые не рекомендуются в питании детей с целиакией*. Блюдо требуется заменить</t>
  </si>
  <si>
    <t>Суп картофельный с рисом с говядиной, 200/10</t>
  </si>
  <si>
    <t>Котлета мясо-рыбная** с маслом сливочным, 90/5</t>
  </si>
  <si>
    <t>Каша вязкая молочная из рисовой крупы</t>
  </si>
  <si>
    <t>В составе соуса содержится мука пшеничная, которая не рекомендуется в питании детей с целиакией*. Соус требуется заменить</t>
  </si>
  <si>
    <t>Бифштекс рубленый с маслом сливочным, 90/5</t>
  </si>
  <si>
    <t>В составе блюда содержатся макаронные изделия, которые не рекомендуются в питании детей с целиакией. Возможно использование безглютеновых макаронных изделий. Вместе с тем, во избежание неосознанного нарушения диеты сотрудниками пищеблока блюдо необходимо заменить на равноценное.</t>
  </si>
  <si>
    <t>Колбасные изделия (сардельки) не рекомендуются в питании детей с целиакией*. Блюдо требуется заменить</t>
  </si>
  <si>
    <t>В составе напитка содержится какао-порошок, который не рекомендуется в питании детей с целиакией*. Напиток требуется заменить</t>
  </si>
  <si>
    <t>Суп картофельный с бобовыми (фасолью) с говядиной,  200/15</t>
  </si>
  <si>
    <t>В составе блюдо содержатся мука пшеничная и томатная паста, которые не рекомендуется в питании детей с целиакией*. Возможно приготовление блюда с использованием рисовой или гречневой муки и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</si>
  <si>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хлеб пшеничный, который не рекомендуется в питании  детей с целиакией*. Возможно использование безглютенового хлеба.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</si>
  <si>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крупа пшеничная, которая не рекомендуется в питании детей с целиакией*. Блюдо требуется заменить</t>
  </si>
  <si>
    <t>Каша вязкая молочная из пшенной крупы с ягодами, 200/10</t>
  </si>
  <si>
    <t>Котлеты домашние** с маслом сливочным, 90/5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</si>
  <si>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муки. Вместе с тем, во избежание неосознанного нарушения диеты сотрудниками пищеблока блюд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</si>
  <si>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муки. Вместе с тем, во избежание неосознанного нарушения диеты сотрудниками пищеблока блюдо требуется заменить на равноценное</t>
  </si>
  <si>
    <t>В составе блюда содержится мука пшеничная, которая не рекомендуется в питании детей с целиакией*. Требуется заменить на безглютеновый хлеб</t>
  </si>
  <si>
    <t>В составе блюда содержится мука пшеничная, которая не рекомендуется в питании детей с целиакией*. Требуется заменить блюдо</t>
  </si>
  <si>
    <t>В составе блюда содержится хлеб пшеничный, который не рекомендуется в питании детей с целиакией*. Возможно приготовление блюда с использование безглютенового хлеба.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</si>
  <si>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содержатся макаронные изделия, которые не рекомендуются в питании детей с целиакией*. Блюдо требуется заменить.</t>
  </si>
  <si>
    <t>Суп картофельный с рисом с говядиной. 200/10</t>
  </si>
  <si>
    <t>В составе блюда содержится мука пшеничная, которая не рекомендуется в питании детей с целиакией*. Блюдо требуется заменить.</t>
  </si>
  <si>
    <t>Котлета мясо-рыбная* с маслом сливочным, 90/5</t>
  </si>
  <si>
    <t>Йогурт питьевой не рекомендуется в питании детей с целиакией*. Блюдо требуется заменить</t>
  </si>
  <si>
    <t>Хлопья кукурузные не рекомендуются в питании детей с целиакией*. Блюдо требуется заменить</t>
  </si>
  <si>
    <t>Каша вязкая молочная из смеси круп</t>
  </si>
  <si>
    <t>Суп из овощей с курицей со сметаной, 200/10/15</t>
  </si>
  <si>
    <t>Бифштекс рубленный</t>
  </si>
  <si>
    <t>В составе блюда содержатся макаронные изделия, которые не рекомендуются в питании детей с целиакией*. Возможно использование безглютеновых макаронных изделий.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</si>
  <si>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крупа перловая, которая не рекомендуется в питании детей с целиакией*. Возможно приготовление блюда с использованием рисовой крупы. Вместе с тем, во избежание неосознанного нарушения диеты сотрудниками пищеблока блюдо необходимо заменить на равноценное.</t>
  </si>
  <si>
    <t>Суп крестьянский с рисом с говядиной, 200/10</t>
  </si>
  <si>
    <t>В составе блюда содержится томатная паста, которая не рекомендуются в питании детей с целиакией*. Возможно приготовление блюда с использованием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</si>
  <si>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Запеканка творожная** с соусом ягодным, 150/30</t>
  </si>
  <si>
    <t>В составе блюда содержатся мука пшеничная и томатная паста, которая не рекомендуется в питании детей с целиакией*. Возможно приготовление блюда с использованием рисовой или гречневой муки и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</si>
  <si>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Рассольник ленинградсикй (рис) с говядиной, 200/15</t>
  </si>
  <si>
    <t>Щи из свежей капусты с картофелем с говядиной со сметаной, 200/10/15</t>
  </si>
  <si>
    <t>В составе блюда содержится мука пшеничная, которая не рекомендуется в питании детей с целиакией*. Возможно приготовление блюда с использованием рисовой или гречневой муки. Вместе с тем, во избежание неосознанного нарушения диеты сотрудниками пищеблока блюдо требуется заменить</t>
  </si>
  <si>
    <t>Масли сливочное</t>
  </si>
  <si>
    <t>Колбасные изделия (сардельки) не рекомендуются в питании детей с целиакией*. Блюдо требуется заменить на равноценное</t>
  </si>
  <si>
    <t>Котлета домашняя** с маслом сливочным, 90/5</t>
  </si>
  <si>
    <t>В составе блюда содержатся макаронные изделия, которые не рекомендуются в питании детей с целиакией*. Возможно использование безглютеновых макаронных изделий. Вместе с тем, во избежание неосознанного нарушения диеты сотрудниками пищеблока блюдо необходимо заменить на равноценное</t>
  </si>
  <si>
    <t>В составе блюда содержится какао-порошок, который не рекомендуется в питании детей с целиакией*. Напиток требуется заменить</t>
  </si>
  <si>
    <t>В составе блюда содержится томатная паста, которая не рекомендуется в питании детей с целиакией*. Возможно приготовление блюда с использованием протертых томатов. Вместе с тем, во избежание неосознанного нарушения диеты сотрудниками пищеблока блюдо необходимо заменить</t>
  </si>
  <si>
    <t>В составе блюда содержатся мука пшеничная и томатная паста, которые не рекомендуются в питании детей с целиакией*. Возможно приготовление блюда с использование гречневой или рисовой муки и протертых томатов. Вместе с тем, во избежание неосознанного нарушения диеты сотрудниками пищеблока блюдо необходимо заменить на равноценное.</t>
  </si>
  <si>
    <t>В составе блюда содержится хлеб пшеничный, который не рекомендуется в питании детей с целиакией*. Возможно приготовление блюда с использованием безглютенового хлеба</t>
  </si>
  <si>
    <t>* - замена муки пшеничной на рисовую</t>
  </si>
  <si>
    <t>** - приготовление без добавления хлеба и сухарей</t>
  </si>
  <si>
    <t>Сырники из творога</t>
  </si>
  <si>
    <t>Рыба запеченная</t>
  </si>
  <si>
    <t>Запеканка из творога</t>
  </si>
  <si>
    <t>Биточки мясные</t>
  </si>
  <si>
    <t>Запеканка творожная</t>
  </si>
  <si>
    <t xml:space="preserve">Каша вязкая молочная из гречневой крупы, 200/5/5 </t>
  </si>
  <si>
    <t>Котлета домашняя</t>
  </si>
  <si>
    <t>Соус ягодный</t>
  </si>
  <si>
    <t>Салат из картофеля, кукурузы консервированной, моркови, соленого огурца</t>
  </si>
  <si>
    <t>Суп из овощей со сметаной с курицей, 200/10/15</t>
  </si>
  <si>
    <t>Щи из свежей капусты со сметаной с курицей, 200/10/15</t>
  </si>
  <si>
    <t>Суп крестьянский с рисом со сметаной с говядиной, 200/10/15</t>
  </si>
  <si>
    <t>Рассольник ленинградский (рис) с говядиной, 200/15</t>
  </si>
  <si>
    <t>Суп картофельный с бобовыми (фасолью) с говядиной, 200/15</t>
  </si>
  <si>
    <t>Щи из свежей капусты с картофелем со сметаной с курицей, 200/10/15</t>
  </si>
  <si>
    <t>Мясо тушеное (говядина)</t>
  </si>
  <si>
    <t>Печень по-строгановски</t>
  </si>
  <si>
    <t>Мясо тушеное</t>
  </si>
  <si>
    <t>Котлета мясо-рыбная</t>
  </si>
  <si>
    <t>Бифштекс рубленый</t>
  </si>
  <si>
    <t>Котлеты домашние</t>
  </si>
  <si>
    <t xml:space="preserve">Морс из брусники, 200/11 </t>
  </si>
  <si>
    <t>Структура типового 20-ти дневного меню диетического питания (целиакия) для обучающихся в КГОБУ "Средняя школа №2" г. Петропавловск-Камчатский возрастной категории 7-11 лет</t>
  </si>
  <si>
    <t>Масса порции, (гр.)</t>
  </si>
  <si>
    <t>Энерге-
тическая ценность (ккал)</t>
  </si>
  <si>
    <t>B2</t>
  </si>
  <si>
    <t>С</t>
  </si>
  <si>
    <t>A(мкг)</t>
  </si>
  <si>
    <t>D(мкг)</t>
  </si>
  <si>
    <t>К</t>
  </si>
  <si>
    <t>Понедельник 1</t>
  </si>
  <si>
    <t>256/М/Ц</t>
  </si>
  <si>
    <t>Вторник 1</t>
  </si>
  <si>
    <t>219/М/Ц</t>
  </si>
  <si>
    <t>Сырники из творога с соусом ягодным, 150/30</t>
  </si>
  <si>
    <t>32/И</t>
  </si>
  <si>
    <t>261/М/Ц</t>
  </si>
  <si>
    <t>369/М/ССЖ</t>
  </si>
  <si>
    <t>Среда 1</t>
  </si>
  <si>
    <t>232/М/Ц</t>
  </si>
  <si>
    <t>Рыба запеченная (горбуша) с маслом сливочным, 90/5</t>
  </si>
  <si>
    <t>376/М</t>
  </si>
  <si>
    <t>88/М/Ц</t>
  </si>
  <si>
    <t>268/М/Ц</t>
  </si>
  <si>
    <t>Биточки мясные с маслом сливочным, 90/5</t>
  </si>
  <si>
    <t>125/И</t>
  </si>
  <si>
    <t>362/М/ССЖ</t>
  </si>
  <si>
    <t>Четверг 1</t>
  </si>
  <si>
    <t>210/М/ССЖ</t>
  </si>
  <si>
    <t>1248/И</t>
  </si>
  <si>
    <t>Пятница 1</t>
  </si>
  <si>
    <t>290/М/Ц</t>
  </si>
  <si>
    <t>64/К</t>
  </si>
  <si>
    <t>415/К/ССЖ</t>
  </si>
  <si>
    <t>Понедельник 2</t>
  </si>
  <si>
    <t>89/И</t>
  </si>
  <si>
    <t>Бифштекс рубленый (говядина) с маслом сливочным, 90/5</t>
  </si>
  <si>
    <t>Вторник 2</t>
  </si>
  <si>
    <t>223/М/Ц</t>
  </si>
  <si>
    <t>388/К/ССЖ</t>
  </si>
  <si>
    <t>Среда 2</t>
  </si>
  <si>
    <t>254/М/ССЖ</t>
  </si>
  <si>
    <t>234/М/Ц</t>
  </si>
  <si>
    <t>Котлета мясо-рыбная с маслом сливочным, 90/5</t>
  </si>
  <si>
    <t>Четверг 2</t>
  </si>
  <si>
    <t>Пятница 2</t>
  </si>
  <si>
    <t>293/К/ССЖ</t>
  </si>
  <si>
    <t>Понедельник 3</t>
  </si>
  <si>
    <t>271/М/Ц</t>
  </si>
  <si>
    <t>Котлеты домашние с маслом сливочным</t>
  </si>
  <si>
    <t>Вторник 3</t>
  </si>
  <si>
    <t>Среда 3</t>
  </si>
  <si>
    <t>Четверг 3</t>
  </si>
  <si>
    <t>Пятница 3</t>
  </si>
  <si>
    <t>Бифштекс рубленый (говядина)</t>
  </si>
  <si>
    <t>Понедельник 4</t>
  </si>
  <si>
    <t>Вторник 4</t>
  </si>
  <si>
    <t>Среда 4</t>
  </si>
  <si>
    <t>Четверг 4</t>
  </si>
  <si>
    <t>Каша вязкая молочная из гречневой крупы с маслом и сахаром, 200/5/5</t>
  </si>
  <si>
    <t>Щи из свежей капусты с картофелем со сметаной с говядиной, 200/10/15</t>
  </si>
  <si>
    <t>Пятница 4</t>
  </si>
  <si>
    <t>Масса порции</t>
  </si>
  <si>
    <t>ПНЖК (% от ккал)</t>
  </si>
  <si>
    <t>Е</t>
  </si>
  <si>
    <t>Омега-3</t>
  </si>
  <si>
    <t xml:space="preserve">       в т.ч.    жив происх ождения</t>
  </si>
  <si>
    <t>Понедельник-4 Полдник</t>
  </si>
  <si>
    <t>Понедельник-2 Полдник</t>
  </si>
  <si>
    <t>Приложение №8</t>
  </si>
  <si>
    <t>Расчет произведен по ценам Росстата за март 2024г по г. Петропавловск-Камчатский</t>
  </si>
  <si>
    <t>Печенье из гречневой муки безглютеновое</t>
  </si>
  <si>
    <t>Печенье безглютеновое из гречневой муки</t>
  </si>
  <si>
    <t>Котлеты домашние с маслом сливочным, 90/5</t>
  </si>
  <si>
    <t>Проект типового 20-ти дневного меню диетического питания (целиакия) для для организации питания обучающихся общеобразовательных организаций Камчатского края</t>
  </si>
  <si>
    <t>Структура типового 20-ти дневного меню диетического питания (целиакия) для для организации питания обучающихся общеобразовательных организаций Камчатского края возрастной категории 7-11 лет</t>
  </si>
  <si>
    <t>Показатели химико-энергетических характеристик типового 20-ти дневного меню диетического питания (целиакия) для для организации питания обучающихся общеобразовательных организаций Камчатского края возрастной категории 7-11 лет</t>
  </si>
  <si>
    <t>Показатели соотношения пищевых веществ и энергии типового 20-ти дневного меню диетического питания (целиакия) для для организации питания обучающихся общеобразовательных организаций Камчатского края возрастной категории 7-11 лет</t>
  </si>
  <si>
    <t>Себестоимость блюд  типового 20-ти дневного меню диетического питания (целиакия) длядля организации питания обучающихся общеобразовательных организаций Камчатского края возрастной категории 7-11 лет</t>
  </si>
  <si>
    <t>Себестоимость рациона 20-ти дневного меню диетического питания (целиакия) для организации питания обучающихся общеобразовательных организаций Камчатского края возрастной категории 7-11 лет</t>
  </si>
  <si>
    <t>Структура типового 20-ти дневного меню диетического питания (целиакия) для организации питания обучающихся общеобразовательных организаций Камчатского края возрастной категории 7-11 лет</t>
  </si>
  <si>
    <t>Структура типового 20-ти дневного меню диетического питания (целиакия) для организации питания обучающихся общеобразовательных организаций Камчатского края 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</si>
</sst>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\-??\ _₽_-;_-@_-"/>
    <numFmt numFmtId="165" formatCode="0.0"/>
    <numFmt numFmtId="166" formatCode="0&quot;%&quot;"/>
    <numFmt numFmtId="167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Arial Narrow"/>
      <family val="2"/>
      <charset val="204"/>
    </font>
    <font>
      <b/>
      <i/>
      <sz val="11"/>
      <name val="Arial Narrow"/>
      <family val="2"/>
      <charset val="204"/>
    </font>
    <font>
      <u/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  <xf numFmtId="0" fontId="10" fillId="0" borderId="0"/>
    <xf numFmtId="0" fontId="10" fillId="0" borderId="0"/>
  </cellStyleXfs>
  <cellXfs count="239">
    <xf numFmtId="0" fontId="0" fillId="0" borderId="0" xfId="0"/>
    <xf numFmtId="0" fontId="13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 applyAlignment="1">
      <alignment wrapText="1"/>
    </xf>
    <xf numFmtId="0" fontId="8" fillId="0" borderId="0" xfId="19" applyFont="1"/>
    <xf numFmtId="0" fontId="10" fillId="0" borderId="0" xfId="22"/>
    <xf numFmtId="0" fontId="8" fillId="3" borderId="0" xfId="8" applyFont="1" applyFill="1"/>
    <xf numFmtId="0" fontId="8" fillId="3" borderId="0" xfId="8" applyFont="1" applyFill="1" applyAlignment="1">
      <alignment horizontal="right"/>
    </xf>
    <xf numFmtId="0" fontId="9" fillId="3" borderId="0" xfId="8" applyFont="1" applyFill="1"/>
    <xf numFmtId="0" fontId="9" fillId="3" borderId="2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left" vertical="center" wrapText="1"/>
    </xf>
    <xf numFmtId="2" fontId="9" fillId="3" borderId="2" xfId="8" applyNumberFormat="1" applyFont="1" applyFill="1" applyBorder="1" applyAlignment="1">
      <alignment horizontal="center" vertical="center" wrapText="1"/>
    </xf>
    <xf numFmtId="165" fontId="9" fillId="3" borderId="2" xfId="8" applyNumberFormat="1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left" vertical="center" wrapText="1"/>
    </xf>
    <xf numFmtId="2" fontId="8" fillId="3" borderId="2" xfId="8" applyNumberFormat="1" applyFont="1" applyFill="1" applyBorder="1" applyAlignment="1">
      <alignment horizontal="center" vertical="center" wrapText="1"/>
    </xf>
    <xf numFmtId="1" fontId="8" fillId="3" borderId="2" xfId="8" applyNumberFormat="1" applyFont="1" applyFill="1" applyBorder="1" applyAlignment="1">
      <alignment horizontal="center" vertical="center" wrapText="1"/>
    </xf>
    <xf numFmtId="165" fontId="8" fillId="3" borderId="2" xfId="8" applyNumberFormat="1" applyFont="1" applyFill="1" applyBorder="1" applyAlignment="1">
      <alignment horizontal="center" vertical="center" wrapText="1"/>
    </xf>
    <xf numFmtId="1" fontId="9" fillId="3" borderId="2" xfId="8" applyNumberFormat="1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165" fontId="9" fillId="3" borderId="2" xfId="8" applyNumberFormat="1" applyFont="1" applyFill="1" applyBorder="1" applyAlignment="1">
      <alignment horizontal="left" vertical="center" wrapText="1"/>
    </xf>
    <xf numFmtId="0" fontId="9" fillId="3" borderId="5" xfId="8" applyFont="1" applyFill="1" applyBorder="1" applyAlignment="1">
      <alignment horizontal="center"/>
    </xf>
    <xf numFmtId="165" fontId="9" fillId="3" borderId="5" xfId="8" applyNumberFormat="1" applyFont="1" applyFill="1" applyBorder="1" applyAlignment="1">
      <alignment horizontal="center"/>
    </xf>
    <xf numFmtId="2" fontId="9" fillId="3" borderId="5" xfId="8" applyNumberFormat="1" applyFont="1" applyFill="1" applyBorder="1" applyAlignment="1">
      <alignment horizontal="center"/>
    </xf>
    <xf numFmtId="0" fontId="9" fillId="3" borderId="6" xfId="8" applyFont="1" applyFill="1" applyBorder="1" applyAlignment="1">
      <alignment horizontal="center"/>
    </xf>
    <xf numFmtId="0" fontId="9" fillId="3" borderId="0" xfId="8" applyFont="1" applyFill="1" applyAlignment="1">
      <alignment horizontal="center"/>
    </xf>
    <xf numFmtId="0" fontId="9" fillId="3" borderId="1" xfId="8" applyFont="1" applyFill="1" applyBorder="1" applyAlignment="1">
      <alignment horizontal="center" vertical="center" wrapText="1"/>
    </xf>
    <xf numFmtId="2" fontId="8" fillId="3" borderId="0" xfId="8" applyNumberFormat="1" applyFont="1" applyFill="1"/>
    <xf numFmtId="0" fontId="8" fillId="0" borderId="0" xfId="0" applyFont="1"/>
    <xf numFmtId="0" fontId="11" fillId="3" borderId="0" xfId="0" applyFont="1" applyFill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11" applyFont="1"/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8" fillId="0" borderId="7" xfId="24" applyNumberFormat="1" applyFont="1" applyFill="1" applyBorder="1" applyAlignment="1">
      <alignment horizontal="right" vertical="top"/>
    </xf>
    <xf numFmtId="2" fontId="9" fillId="0" borderId="7" xfId="24" applyNumberFormat="1" applyFont="1" applyFill="1" applyBorder="1" applyAlignment="1">
      <alignment horizontal="right" vertical="top"/>
    </xf>
    <xf numFmtId="1" fontId="8" fillId="0" borderId="7" xfId="19" applyNumberFormat="1" applyFont="1" applyFill="1" applyBorder="1" applyAlignment="1">
      <alignment horizontal="right"/>
    </xf>
    <xf numFmtId="3" fontId="8" fillId="0" borderId="7" xfId="19" applyNumberFormat="1" applyFont="1" applyFill="1" applyBorder="1" applyAlignment="1">
      <alignment horizontal="right"/>
    </xf>
    <xf numFmtId="0" fontId="8" fillId="0" borderId="0" xfId="19" applyFont="1" applyFill="1"/>
    <xf numFmtId="0" fontId="12" fillId="0" borderId="0" xfId="0" applyFont="1" applyFill="1"/>
    <xf numFmtId="0" fontId="9" fillId="0" borderId="0" xfId="0" applyNumberFormat="1" applyFont="1" applyFill="1" applyAlignment="1">
      <alignment horizontal="left" vertical="center" wrapText="1"/>
    </xf>
    <xf numFmtId="2" fontId="8" fillId="0" borderId="7" xfId="25" applyNumberFormat="1" applyFont="1" applyFill="1" applyBorder="1" applyAlignment="1">
      <alignment horizontal="center" vertical="center" wrapText="1"/>
    </xf>
    <xf numFmtId="1" fontId="8" fillId="0" borderId="7" xfId="25" applyNumberFormat="1" applyFont="1" applyFill="1" applyBorder="1" applyAlignment="1">
      <alignment horizontal="center" vertical="center"/>
    </xf>
    <xf numFmtId="0" fontId="0" fillId="0" borderId="0" xfId="0"/>
    <xf numFmtId="0" fontId="8" fillId="0" borderId="7" xfId="21" applyNumberFormat="1" applyFont="1" applyFill="1" applyBorder="1" applyAlignment="1">
      <alignment vertical="top" wrapText="1"/>
    </xf>
    <xf numFmtId="0" fontId="8" fillId="0" borderId="7" xfId="25" applyNumberFormat="1" applyFont="1" applyFill="1" applyBorder="1" applyAlignment="1">
      <alignment horizontal="center" vertical="top"/>
    </xf>
    <xf numFmtId="3" fontId="8" fillId="0" borderId="7" xfId="25" applyNumberFormat="1" applyFont="1" applyFill="1" applyBorder="1" applyAlignment="1">
      <alignment horizontal="center" vertical="center" wrapText="1"/>
    </xf>
    <xf numFmtId="1" fontId="8" fillId="0" borderId="7" xfId="25" applyNumberFormat="1" applyFont="1" applyFill="1" applyBorder="1" applyAlignment="1">
      <alignment horizontal="center" vertical="center" wrapText="1"/>
    </xf>
    <xf numFmtId="9" fontId="8" fillId="0" borderId="7" xfId="2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1" fontId="8" fillId="0" borderId="7" xfId="21" applyNumberFormat="1" applyFont="1" applyFill="1" applyBorder="1" applyAlignment="1">
      <alignment horizontal="center" vertical="center"/>
    </xf>
    <xf numFmtId="1" fontId="8" fillId="0" borderId="7" xfId="21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2" fontId="8" fillId="0" borderId="7" xfId="21" applyNumberFormat="1" applyFont="1" applyFill="1" applyBorder="1" applyAlignment="1">
      <alignment horizontal="center" vertical="center"/>
    </xf>
    <xf numFmtId="1" fontId="8" fillId="0" borderId="7" xfId="21" applyNumberFormat="1" applyFont="1" applyFill="1" applyBorder="1" applyAlignment="1">
      <alignment horizontal="center"/>
    </xf>
    <xf numFmtId="0" fontId="9" fillId="0" borderId="12" xfId="21" applyFont="1" applyFill="1" applyBorder="1"/>
    <xf numFmtId="3" fontId="8" fillId="0" borderId="7" xfId="21" applyNumberFormat="1" applyFont="1" applyFill="1" applyBorder="1" applyAlignment="1">
      <alignment horizontal="center"/>
    </xf>
    <xf numFmtId="3" fontId="8" fillId="0" borderId="7" xfId="2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65" fontId="8" fillId="0" borderId="7" xfId="21" applyNumberFormat="1" applyFont="1" applyFill="1" applyBorder="1" applyAlignment="1">
      <alignment horizontal="center" vertical="center"/>
    </xf>
    <xf numFmtId="0" fontId="8" fillId="0" borderId="7" xfId="21" applyNumberFormat="1" applyFont="1" applyFill="1" applyBorder="1" applyAlignment="1">
      <alignment horizontal="center" vertical="center"/>
    </xf>
    <xf numFmtId="4" fontId="8" fillId="0" borderId="7" xfId="21" applyNumberFormat="1" applyFont="1" applyFill="1" applyBorder="1" applyAlignment="1">
      <alignment horizontal="center" vertical="center"/>
    </xf>
    <xf numFmtId="0" fontId="8" fillId="0" borderId="0" xfId="11" applyNumberFormat="1" applyFont="1" applyFill="1" applyAlignment="1">
      <alignment horizontal="left" vertical="center"/>
    </xf>
    <xf numFmtId="0" fontId="9" fillId="0" borderId="7" xfId="21" applyFont="1" applyFill="1" applyBorder="1" applyAlignment="1">
      <alignment vertical="center"/>
    </xf>
    <xf numFmtId="0" fontId="9" fillId="0" borderId="12" xfId="2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 wrapText="1"/>
    </xf>
    <xf numFmtId="1" fontId="17" fillId="0" borderId="7" xfId="21" applyNumberFormat="1" applyFont="1" applyFill="1" applyBorder="1" applyAlignment="1">
      <alignment horizontal="center" vertical="center" wrapText="1"/>
    </xf>
    <xf numFmtId="1" fontId="8" fillId="0" borderId="7" xfId="21" applyNumberFormat="1" applyFont="1" applyFill="1" applyBorder="1" applyAlignment="1">
      <alignment horizontal="center" vertical="top" wrapText="1"/>
    </xf>
    <xf numFmtId="1" fontId="8" fillId="0" borderId="7" xfId="21" applyNumberFormat="1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3" fontId="8" fillId="0" borderId="7" xfId="21" applyNumberFormat="1" applyFont="1" applyFill="1" applyBorder="1" applyAlignment="1">
      <alignment horizontal="center" wrapText="1"/>
    </xf>
    <xf numFmtId="0" fontId="0" fillId="0" borderId="0" xfId="0" applyFill="1"/>
    <xf numFmtId="0" fontId="16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1" fontId="8" fillId="0" borderId="7" xfId="21" applyNumberFormat="1" applyFont="1" applyBorder="1" applyAlignment="1">
      <alignment horizontal="center"/>
    </xf>
    <xf numFmtId="2" fontId="8" fillId="0" borderId="7" xfId="21" applyNumberFormat="1" applyFont="1" applyBorder="1" applyAlignment="1">
      <alignment horizontal="center" vertical="top"/>
    </xf>
    <xf numFmtId="1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0" fontId="13" fillId="0" borderId="0" xfId="0" applyFont="1" applyFill="1"/>
    <xf numFmtId="0" fontId="9" fillId="0" borderId="7" xfId="2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0" fontId="9" fillId="0" borderId="12" xfId="21" applyFont="1" applyFill="1" applyBorder="1" applyAlignment="1">
      <alignment vertical="center"/>
    </xf>
    <xf numFmtId="0" fontId="8" fillId="0" borderId="7" xfId="21" applyNumberFormat="1" applyFont="1" applyFill="1" applyBorder="1" applyAlignment="1">
      <alignment horizontal="right" vertical="top"/>
    </xf>
    <xf numFmtId="2" fontId="8" fillId="0" borderId="7" xfId="21" applyNumberFormat="1" applyFont="1" applyFill="1" applyBorder="1" applyAlignment="1">
      <alignment horizontal="center" vertical="center" wrapText="1"/>
    </xf>
    <xf numFmtId="2" fontId="8" fillId="0" borderId="7" xfId="23" applyNumberFormat="1" applyFont="1" applyFill="1" applyBorder="1" applyAlignment="1">
      <alignment horizontal="center" vertical="center" wrapText="1"/>
    </xf>
    <xf numFmtId="0" fontId="8" fillId="0" borderId="7" xfId="21" applyNumberFormat="1" applyFont="1" applyFill="1" applyBorder="1" applyAlignment="1">
      <alignment horizontal="center" vertical="top"/>
    </xf>
    <xf numFmtId="165" fontId="8" fillId="0" borderId="7" xfId="25" applyNumberFormat="1" applyFont="1" applyFill="1" applyBorder="1" applyAlignment="1">
      <alignment horizontal="center" vertical="center" wrapText="1"/>
    </xf>
    <xf numFmtId="0" fontId="9" fillId="0" borderId="7" xfId="11" applyFont="1" applyBorder="1" applyAlignment="1">
      <alignment horizontal="center" vertical="center"/>
    </xf>
    <xf numFmtId="0" fontId="9" fillId="0" borderId="8" xfId="11" applyFont="1" applyBorder="1" applyAlignment="1">
      <alignment horizontal="center" vertical="center" wrapText="1"/>
    </xf>
    <xf numFmtId="0" fontId="8" fillId="0" borderId="12" xfId="11" applyFont="1" applyBorder="1"/>
    <xf numFmtId="0" fontId="9" fillId="0" borderId="12" xfId="11" applyFont="1" applyBorder="1"/>
    <xf numFmtId="0" fontId="13" fillId="0" borderId="0" xfId="0" applyFont="1" applyFill="1"/>
    <xf numFmtId="0" fontId="9" fillId="0" borderId="7" xfId="21" applyFont="1" applyFill="1" applyBorder="1" applyAlignment="1"/>
    <xf numFmtId="1" fontId="9" fillId="0" borderId="7" xfId="21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8" fillId="0" borderId="14" xfId="21" applyNumberFormat="1" applyFont="1" applyFill="1" applyBorder="1" applyAlignment="1">
      <alignment vertical="top" wrapText="1"/>
    </xf>
    <xf numFmtId="0" fontId="8" fillId="0" borderId="0" xfId="1" applyFont="1"/>
    <xf numFmtId="0" fontId="8" fillId="0" borderId="0" xfId="3" applyFont="1" applyAlignment="1">
      <alignment horizontal="right" vertical="center"/>
    </xf>
    <xf numFmtId="0" fontId="8" fillId="0" borderId="7" xfId="26" applyNumberFormat="1" applyFont="1" applyBorder="1" applyAlignment="1">
      <alignment horizontal="center" vertical="center" wrapText="1"/>
    </xf>
    <xf numFmtId="0" fontId="8" fillId="0" borderId="7" xfId="21" applyNumberFormat="1" applyFont="1" applyBorder="1" applyAlignment="1">
      <alignment horizontal="center" vertical="center" wrapText="1"/>
    </xf>
    <xf numFmtId="0" fontId="8" fillId="0" borderId="7" xfId="21" applyNumberFormat="1" applyFont="1" applyBorder="1" applyAlignment="1">
      <alignment vertical="top" wrapText="1"/>
    </xf>
    <xf numFmtId="4" fontId="8" fillId="0" borderId="7" xfId="21" applyNumberFormat="1" applyFont="1" applyBorder="1" applyAlignment="1">
      <alignment horizontal="center" vertical="top"/>
    </xf>
    <xf numFmtId="167" fontId="8" fillId="0" borderId="7" xfId="21" applyNumberFormat="1" applyFont="1" applyBorder="1" applyAlignment="1">
      <alignment horizontal="center" vertical="top"/>
    </xf>
    <xf numFmtId="0" fontId="18" fillId="0" borderId="0" xfId="21" applyFont="1"/>
    <xf numFmtId="0" fontId="8" fillId="0" borderId="0" xfId="21" applyFont="1"/>
    <xf numFmtId="0" fontId="9" fillId="0" borderId="0" xfId="21" applyNumberFormat="1" applyFont="1" applyAlignment="1">
      <alignment horizontal="right"/>
    </xf>
    <xf numFmtId="0" fontId="8" fillId="0" borderId="0" xfId="21" applyNumberFormat="1" applyFont="1" applyAlignment="1">
      <alignment horizontal="left"/>
    </xf>
    <xf numFmtId="3" fontId="8" fillId="0" borderId="7" xfId="21" applyNumberFormat="1" applyFont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1" fontId="8" fillId="0" borderId="7" xfId="21" applyNumberFormat="1" applyFont="1" applyBorder="1" applyAlignment="1">
      <alignment horizontal="center" wrapText="1"/>
    </xf>
    <xf numFmtId="0" fontId="8" fillId="0" borderId="0" xfId="2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8" fillId="4" borderId="7" xfId="25" applyNumberFormat="1" applyFont="1" applyFill="1" applyBorder="1" applyAlignment="1">
      <alignment horizontal="center" vertical="center" wrapText="1"/>
    </xf>
    <xf numFmtId="0" fontId="8" fillId="4" borderId="9" xfId="25" applyNumberFormat="1" applyFont="1" applyFill="1" applyBorder="1" applyAlignment="1">
      <alignment horizontal="center" vertical="center" wrapText="1"/>
    </xf>
    <xf numFmtId="2" fontId="8" fillId="0" borderId="7" xfId="28" applyNumberFormat="1" applyFont="1" applyBorder="1" applyAlignment="1">
      <alignment horizontal="center" vertical="top"/>
    </xf>
    <xf numFmtId="165" fontId="8" fillId="0" borderId="7" xfId="28" applyNumberFormat="1" applyFont="1" applyBorder="1" applyAlignment="1">
      <alignment horizontal="center" vertical="top"/>
    </xf>
    <xf numFmtId="0" fontId="8" fillId="0" borderId="7" xfId="28" applyNumberFormat="1" applyFont="1" applyBorder="1" applyAlignment="1">
      <alignment horizontal="center" vertical="top"/>
    </xf>
    <xf numFmtId="0" fontId="8" fillId="0" borderId="0" xfId="29" applyFont="1" applyFill="1"/>
    <xf numFmtId="2" fontId="8" fillId="0" borderId="7" xfId="29" applyNumberFormat="1" applyFont="1" applyFill="1" applyBorder="1" applyAlignment="1">
      <alignment horizontal="center"/>
    </xf>
    <xf numFmtId="166" fontId="8" fillId="0" borderId="7" xfId="29" applyNumberFormat="1" applyFont="1" applyFill="1" applyBorder="1" applyAlignment="1">
      <alignment horizontal="right"/>
    </xf>
    <xf numFmtId="166" fontId="8" fillId="0" borderId="7" xfId="29" applyNumberFormat="1" applyFont="1" applyFill="1" applyBorder="1" applyAlignment="1">
      <alignment horizontal="center"/>
    </xf>
    <xf numFmtId="165" fontId="8" fillId="0" borderId="7" xfId="29" applyNumberFormat="1" applyFont="1" applyFill="1" applyBorder="1" applyAlignment="1">
      <alignment horizontal="center"/>
    </xf>
    <xf numFmtId="1" fontId="8" fillId="0" borderId="7" xfId="29" applyNumberFormat="1" applyFont="1" applyFill="1" applyBorder="1" applyAlignment="1">
      <alignment horizontal="center"/>
    </xf>
    <xf numFmtId="0" fontId="8" fillId="0" borderId="7" xfId="29" applyNumberFormat="1" applyFont="1" applyFill="1" applyBorder="1" applyAlignment="1">
      <alignment horizontal="right"/>
    </xf>
    <xf numFmtId="1" fontId="8" fillId="0" borderId="7" xfId="21" applyNumberFormat="1" applyFont="1" applyBorder="1" applyAlignment="1">
      <alignment horizontal="center" vertical="center"/>
    </xf>
    <xf numFmtId="0" fontId="8" fillId="0" borderId="0" xfId="2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1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1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1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1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1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1" fontId="8" fillId="0" borderId="7" xfId="21" applyNumberFormat="1" applyFont="1" applyBorder="1" applyAlignment="1">
      <alignment horizontal="center" vertical="top"/>
    </xf>
    <xf numFmtId="0" fontId="8" fillId="0" borderId="7" xfId="21" applyNumberFormat="1" applyFont="1" applyBorder="1" applyAlignment="1">
      <alignment horizontal="center" vertical="top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0" fontId="8" fillId="0" borderId="7" xfId="29" applyNumberFormat="1" applyFont="1" applyFill="1" applyBorder="1" applyAlignment="1">
      <alignment horizontal="center"/>
    </xf>
    <xf numFmtId="0" fontId="8" fillId="0" borderId="7" xfId="29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9" fillId="0" borderId="7" xfId="21" applyFont="1" applyFill="1" applyBorder="1"/>
    <xf numFmtId="0" fontId="17" fillId="0" borderId="7" xfId="0" applyFont="1" applyFill="1" applyBorder="1" applyAlignment="1">
      <alignment horizontal="center"/>
    </xf>
    <xf numFmtId="1" fontId="17" fillId="0" borderId="7" xfId="21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 wrapText="1"/>
    </xf>
    <xf numFmtId="0" fontId="9" fillId="0" borderId="12" xfId="21" applyFont="1" applyFill="1" applyBorder="1" applyAlignment="1">
      <alignment vertical="center"/>
    </xf>
    <xf numFmtId="0" fontId="9" fillId="0" borderId="13" xfId="21" applyFont="1" applyFill="1" applyBorder="1" applyAlignment="1">
      <alignment vertical="center"/>
    </xf>
    <xf numFmtId="0" fontId="9" fillId="0" borderId="0" xfId="11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8" xfId="21" applyNumberFormat="1" applyFont="1" applyFill="1" applyBorder="1" applyAlignment="1">
      <alignment horizontal="center" vertical="center" wrapText="1"/>
    </xf>
    <xf numFmtId="0" fontId="8" fillId="0" borderId="9" xfId="21" applyNumberFormat="1" applyFont="1" applyFill="1" applyBorder="1" applyAlignment="1">
      <alignment horizontal="center" vertical="center" wrapText="1"/>
    </xf>
    <xf numFmtId="0" fontId="8" fillId="0" borderId="7" xfId="21" applyNumberFormat="1" applyFont="1" applyFill="1" applyBorder="1" applyAlignment="1">
      <alignment horizontal="center" vertical="center" wrapText="1"/>
    </xf>
    <xf numFmtId="0" fontId="8" fillId="0" borderId="10" xfId="21" applyNumberFormat="1" applyFont="1" applyFill="1" applyBorder="1" applyAlignment="1">
      <alignment horizontal="center" vertical="center" wrapText="1"/>
    </xf>
    <xf numFmtId="0" fontId="8" fillId="0" borderId="11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8" xfId="26" applyNumberFormat="1" applyFont="1" applyBorder="1" applyAlignment="1">
      <alignment horizontal="center" vertical="center" wrapText="1"/>
    </xf>
    <xf numFmtId="0" fontId="8" fillId="0" borderId="14" xfId="26" applyNumberFormat="1" applyFont="1" applyBorder="1" applyAlignment="1">
      <alignment horizontal="center" vertical="center" wrapText="1"/>
    </xf>
    <xf numFmtId="0" fontId="8" fillId="0" borderId="9" xfId="26" applyNumberFormat="1" applyFont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justify"/>
    </xf>
    <xf numFmtId="0" fontId="8" fillId="0" borderId="12" xfId="26" applyNumberFormat="1" applyFont="1" applyBorder="1" applyAlignment="1">
      <alignment horizontal="center" vertical="center" wrapText="1"/>
    </xf>
    <xf numFmtId="0" fontId="8" fillId="0" borderId="13" xfId="26" applyNumberFormat="1" applyFont="1" applyBorder="1" applyAlignment="1">
      <alignment horizontal="center" vertical="center" wrapText="1"/>
    </xf>
    <xf numFmtId="0" fontId="8" fillId="0" borderId="0" xfId="21" applyNumberFormat="1" applyFont="1" applyAlignment="1">
      <alignment horizontal="center"/>
    </xf>
    <xf numFmtId="0" fontId="9" fillId="0" borderId="0" xfId="21" applyFont="1"/>
    <xf numFmtId="0" fontId="9" fillId="0" borderId="0" xfId="21" applyNumberFormat="1" applyFont="1" applyAlignment="1">
      <alignment horizontal="left"/>
    </xf>
    <xf numFmtId="0" fontId="8" fillId="0" borderId="8" xfId="21" applyNumberFormat="1" applyFont="1" applyBorder="1" applyAlignment="1">
      <alignment horizontal="center" vertical="center" wrapText="1"/>
    </xf>
    <xf numFmtId="0" fontId="8" fillId="0" borderId="9" xfId="21" applyNumberFormat="1" applyFont="1" applyBorder="1" applyAlignment="1">
      <alignment horizontal="center" vertical="center" wrapText="1"/>
    </xf>
    <xf numFmtId="0" fontId="8" fillId="0" borderId="11" xfId="21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7" xfId="21" applyFont="1" applyBorder="1" applyAlignment="1">
      <alignment indent="1"/>
    </xf>
    <xf numFmtId="0" fontId="8" fillId="0" borderId="7" xfId="21" applyNumberFormat="1" applyFont="1" applyBorder="1" applyAlignment="1">
      <alignment horizontal="center" vertical="center" wrapText="1"/>
    </xf>
    <xf numFmtId="0" fontId="8" fillId="0" borderId="0" xfId="21" applyNumberFormat="1" applyFont="1" applyAlignment="1">
      <alignment horizontal="right"/>
    </xf>
    <xf numFmtId="0" fontId="9" fillId="0" borderId="12" xfId="21" applyFont="1" applyBorder="1" applyAlignment="1"/>
    <xf numFmtId="0" fontId="9" fillId="0" borderId="13" xfId="21" applyFont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4" borderId="10" xfId="25" applyNumberFormat="1" applyFont="1" applyFill="1" applyBorder="1" applyAlignment="1">
      <alignment horizontal="center" vertical="center" wrapText="1"/>
    </xf>
    <xf numFmtId="0" fontId="8" fillId="0" borderId="7" xfId="21" applyNumberFormat="1" applyFont="1" applyFill="1" applyBorder="1" applyAlignment="1">
      <alignment horizontal="center" vertical="top"/>
    </xf>
    <xf numFmtId="0" fontId="8" fillId="0" borderId="7" xfId="21" applyNumberFormat="1" applyFont="1" applyFill="1" applyBorder="1" applyAlignment="1">
      <alignment horizontal="center"/>
    </xf>
    <xf numFmtId="0" fontId="8" fillId="4" borderId="8" xfId="25" applyNumberFormat="1" applyFont="1" applyFill="1" applyBorder="1" applyAlignment="1">
      <alignment horizontal="center" vertical="center" wrapText="1"/>
    </xf>
    <xf numFmtId="0" fontId="8" fillId="4" borderId="14" xfId="25" applyNumberFormat="1" applyFont="1" applyFill="1" applyBorder="1" applyAlignment="1">
      <alignment horizontal="center" vertical="center" wrapText="1"/>
    </xf>
    <xf numFmtId="0" fontId="8" fillId="4" borderId="9" xfId="25" applyNumberFormat="1" applyFont="1" applyFill="1" applyBorder="1" applyAlignment="1">
      <alignment horizontal="center" vertical="center" wrapText="1"/>
    </xf>
    <xf numFmtId="0" fontId="8" fillId="4" borderId="15" xfId="25" applyNumberFormat="1" applyFont="1" applyFill="1" applyBorder="1" applyAlignment="1">
      <alignment horizontal="center" vertical="center" wrapText="1"/>
    </xf>
    <xf numFmtId="0" fontId="8" fillId="4" borderId="11" xfId="25" applyNumberFormat="1" applyFont="1" applyFill="1" applyBorder="1" applyAlignment="1">
      <alignment horizontal="center" vertical="center" wrapText="1"/>
    </xf>
    <xf numFmtId="0" fontId="8" fillId="4" borderId="7" xfId="25" applyNumberFormat="1" applyFont="1" applyFill="1" applyBorder="1" applyAlignment="1">
      <alignment horizontal="center" vertical="center" wrapText="1"/>
    </xf>
    <xf numFmtId="0" fontId="8" fillId="0" borderId="7" xfId="29" applyNumberFormat="1" applyFont="1" applyFill="1" applyBorder="1" applyAlignment="1">
      <alignment horizontal="center"/>
    </xf>
    <xf numFmtId="0" fontId="8" fillId="0" borderId="0" xfId="29" applyNumberFormat="1" applyFont="1" applyFill="1" applyAlignment="1">
      <alignment horizontal="center"/>
    </xf>
    <xf numFmtId="0" fontId="8" fillId="0" borderId="16" xfId="29" applyNumberFormat="1" applyFont="1" applyFill="1" applyBorder="1" applyAlignment="1">
      <alignment horizontal="center" vertical="center" wrapText="1"/>
    </xf>
    <xf numFmtId="0" fontId="8" fillId="0" borderId="11" xfId="29" applyNumberFormat="1" applyFont="1" applyFill="1" applyBorder="1" applyAlignment="1">
      <alignment horizontal="center" vertical="center" wrapText="1"/>
    </xf>
    <xf numFmtId="0" fontId="8" fillId="0" borderId="3" xfId="29" applyNumberFormat="1" applyFont="1" applyFill="1" applyBorder="1" applyAlignment="1">
      <alignment horizontal="center" vertical="center" wrapText="1"/>
    </xf>
    <xf numFmtId="0" fontId="8" fillId="0" borderId="4" xfId="29" applyNumberFormat="1" applyFont="1" applyFill="1" applyBorder="1" applyAlignment="1">
      <alignment horizontal="center" vertical="center" wrapText="1"/>
    </xf>
    <xf numFmtId="0" fontId="8" fillId="0" borderId="7" xfId="29" applyNumberFormat="1" applyFont="1" applyFill="1" applyBorder="1" applyAlignment="1">
      <alignment horizontal="center" vertical="center" wrapText="1"/>
    </xf>
    <xf numFmtId="0" fontId="8" fillId="0" borderId="9" xfId="29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wrapText="1"/>
    </xf>
    <xf numFmtId="0" fontId="8" fillId="0" borderId="7" xfId="19" applyFont="1" applyFill="1" applyBorder="1"/>
    <xf numFmtId="0" fontId="17" fillId="0" borderId="1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" borderId="2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/>
    </xf>
  </cellXfs>
  <cellStyles count="30">
    <cellStyle name="Обычный" xfId="0" builtinId="0"/>
    <cellStyle name="Обычный 10" xfId="22" xr:uid="{00000000-0005-0000-0000-000001000000}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3" xfId="8" xr:uid="{00000000-0005-0000-0000-000007000000}"/>
    <cellStyle name="Обычный 4" xfId="9" xr:uid="{00000000-0005-0000-0000-000008000000}"/>
    <cellStyle name="Обычный 5" xfId="10" xr:uid="{00000000-0005-0000-0000-000009000000}"/>
    <cellStyle name="Обычный 6" xfId="11" xr:uid="{00000000-0005-0000-0000-00000A000000}"/>
    <cellStyle name="Обычный 6 2" xfId="12" xr:uid="{00000000-0005-0000-0000-00000B000000}"/>
    <cellStyle name="Обычный 7" xfId="13" xr:uid="{00000000-0005-0000-0000-00000C000000}"/>
    <cellStyle name="Обычный 8" xfId="14" xr:uid="{00000000-0005-0000-0000-00000D000000}"/>
    <cellStyle name="Обычный 9" xfId="1" xr:uid="{00000000-0005-0000-0000-00000E000000}"/>
    <cellStyle name="Обычный_Лист1" xfId="21" xr:uid="{00000000-0005-0000-0000-00000F000000}"/>
    <cellStyle name="Обычный_Лист2" xfId="25" xr:uid="{00000000-0005-0000-0000-000010000000}"/>
    <cellStyle name="Обычный_Меню" xfId="28" xr:uid="{00000000-0005-0000-0000-000011000000}"/>
    <cellStyle name="Обычный_ПЭЦ" xfId="19" xr:uid="{00000000-0005-0000-0000-000012000000}"/>
    <cellStyle name="Обычный_Себестоимость рациона Росстат" xfId="24" xr:uid="{00000000-0005-0000-0000-000013000000}"/>
    <cellStyle name="Обычный_Соотношение ПВ и ЭЦ" xfId="29" xr:uid="{00000000-0005-0000-0000-000014000000}"/>
    <cellStyle name="Обычный_структура" xfId="26" xr:uid="{00000000-0005-0000-0000-000015000000}"/>
    <cellStyle name="Обычный_ХЭХ" xfId="23" xr:uid="{00000000-0005-0000-0000-000016000000}"/>
    <cellStyle name="Процентный" xfId="20" builtinId="5"/>
    <cellStyle name="Процентный 2" xfId="15" xr:uid="{00000000-0005-0000-0000-000018000000}"/>
    <cellStyle name="Процентный 3" xfId="16" xr:uid="{00000000-0005-0000-0000-000019000000}"/>
    <cellStyle name="Процентный 4" xfId="17" xr:uid="{00000000-0005-0000-0000-00001A000000}"/>
    <cellStyle name="Процентный 5" xfId="2" xr:uid="{00000000-0005-0000-0000-00001B000000}"/>
    <cellStyle name="Процентный 6" xfId="27" xr:uid="{00000000-0005-0000-0000-00001C000000}"/>
    <cellStyle name="Финансовый 2" xfId="18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0"/>
  <sheetViews>
    <sheetView view="pageBreakPreview" topLeftCell="A74" zoomScale="60" zoomScaleNormal="100" workbookViewId="0">
      <selection activeCell="F123" sqref="F123"/>
    </sheetView>
  </sheetViews>
  <sheetFormatPr defaultRowHeight="15" x14ac:dyDescent="0.25"/>
  <cols>
    <col min="1" max="1" width="13.7109375" style="84" customWidth="1"/>
    <col min="2" max="2" width="30.7109375" style="84" customWidth="1"/>
    <col min="3" max="3" width="15.28515625" style="84" customWidth="1"/>
    <col min="4" max="4" width="57.5703125" style="109" customWidth="1"/>
    <col min="5" max="5" width="9.140625" style="84" customWidth="1"/>
    <col min="6" max="6" width="46.85546875" style="84" bestFit="1" customWidth="1"/>
    <col min="7" max="7" width="15.28515625" style="84" bestFit="1" customWidth="1"/>
    <col min="8" max="16384" width="9.140625" style="84"/>
  </cols>
  <sheetData>
    <row r="1" spans="1:7" ht="16.5" x14ac:dyDescent="0.3">
      <c r="A1" s="47"/>
      <c r="B1" s="46"/>
      <c r="C1" s="7"/>
      <c r="D1" s="58"/>
      <c r="E1" s="47"/>
      <c r="F1" s="47"/>
      <c r="G1" s="56" t="s">
        <v>0</v>
      </c>
    </row>
    <row r="2" spans="1:7" ht="44.25" customHeight="1" x14ac:dyDescent="0.25">
      <c r="A2" s="182" t="s">
        <v>458</v>
      </c>
      <c r="B2" s="182"/>
      <c r="C2" s="182"/>
      <c r="D2" s="182"/>
      <c r="E2" s="57"/>
      <c r="F2" s="183" t="s">
        <v>580</v>
      </c>
      <c r="G2" s="183"/>
    </row>
    <row r="3" spans="1:7" ht="24.75" customHeight="1" x14ac:dyDescent="0.25">
      <c r="A3" s="182"/>
      <c r="B3" s="182"/>
      <c r="C3" s="182"/>
      <c r="D3" s="182"/>
      <c r="E3" s="57"/>
      <c r="F3" s="183"/>
      <c r="G3" s="183"/>
    </row>
    <row r="4" spans="1:7" ht="16.5" x14ac:dyDescent="0.3">
      <c r="A4" s="59"/>
      <c r="B4" s="60"/>
      <c r="C4" s="8"/>
      <c r="D4" s="78"/>
      <c r="E4" s="57"/>
      <c r="F4" s="59"/>
      <c r="G4" s="8"/>
    </row>
    <row r="5" spans="1:7" ht="16.5" x14ac:dyDescent="0.25">
      <c r="A5" s="186" t="s">
        <v>27</v>
      </c>
      <c r="B5" s="186" t="s">
        <v>28</v>
      </c>
      <c r="C5" s="186" t="s">
        <v>29</v>
      </c>
      <c r="D5" s="184" t="s">
        <v>455</v>
      </c>
      <c r="E5" s="61"/>
      <c r="F5" s="187" t="s">
        <v>28</v>
      </c>
      <c r="G5" s="186" t="s">
        <v>29</v>
      </c>
    </row>
    <row r="6" spans="1:7" ht="16.5" x14ac:dyDescent="0.25">
      <c r="A6" s="186"/>
      <c r="B6" s="186"/>
      <c r="C6" s="186"/>
      <c r="D6" s="185"/>
      <c r="E6" s="62"/>
      <c r="F6" s="188"/>
      <c r="G6" s="186"/>
    </row>
    <row r="7" spans="1:7" ht="16.5" x14ac:dyDescent="0.25">
      <c r="A7" s="178" t="s">
        <v>416</v>
      </c>
      <c r="B7" s="178"/>
      <c r="C7" s="178"/>
      <c r="D7" s="79"/>
      <c r="E7" s="62"/>
      <c r="F7" s="178" t="s">
        <v>416</v>
      </c>
      <c r="G7" s="178"/>
    </row>
    <row r="8" spans="1:7" ht="16.5" x14ac:dyDescent="0.25">
      <c r="A8" s="179" t="s">
        <v>109</v>
      </c>
      <c r="B8" s="179"/>
      <c r="C8" s="179"/>
      <c r="D8" s="95"/>
      <c r="E8" s="62"/>
      <c r="F8" s="179" t="s">
        <v>109</v>
      </c>
      <c r="G8" s="179"/>
    </row>
    <row r="9" spans="1:7" ht="16.5" x14ac:dyDescent="0.25">
      <c r="A9" s="63" t="s">
        <v>223</v>
      </c>
      <c r="B9" s="51" t="s">
        <v>43</v>
      </c>
      <c r="C9" s="64">
        <v>10</v>
      </c>
      <c r="D9" s="80"/>
      <c r="E9" s="62"/>
      <c r="F9" s="51" t="s">
        <v>43</v>
      </c>
      <c r="G9" s="64">
        <v>10</v>
      </c>
    </row>
    <row r="10" spans="1:7" ht="16.5" x14ac:dyDescent="0.25">
      <c r="A10" s="63" t="s">
        <v>224</v>
      </c>
      <c r="B10" s="51" t="s">
        <v>44</v>
      </c>
      <c r="C10" s="64">
        <v>15</v>
      </c>
      <c r="D10" s="80"/>
      <c r="E10" s="62"/>
      <c r="F10" s="51" t="s">
        <v>44</v>
      </c>
      <c r="G10" s="64">
        <v>15</v>
      </c>
    </row>
    <row r="11" spans="1:7" ht="16.5" x14ac:dyDescent="0.25">
      <c r="A11" s="63" t="s">
        <v>225</v>
      </c>
      <c r="B11" s="51" t="s">
        <v>76</v>
      </c>
      <c r="C11" s="64">
        <v>40</v>
      </c>
      <c r="D11" s="80"/>
      <c r="E11" s="62"/>
      <c r="F11" s="51" t="s">
        <v>76</v>
      </c>
      <c r="G11" s="64">
        <v>40</v>
      </c>
    </row>
    <row r="12" spans="1:7" ht="49.5" x14ac:dyDescent="0.3">
      <c r="A12" s="63" t="s">
        <v>226</v>
      </c>
      <c r="B12" s="51" t="s">
        <v>80</v>
      </c>
      <c r="C12" s="64">
        <v>220</v>
      </c>
      <c r="D12" s="80" t="s">
        <v>462</v>
      </c>
      <c r="E12" s="65"/>
      <c r="F12" s="51" t="s">
        <v>463</v>
      </c>
      <c r="G12" s="64">
        <v>210</v>
      </c>
    </row>
    <row r="13" spans="1:7" ht="16.5" x14ac:dyDescent="0.3">
      <c r="A13" s="63"/>
      <c r="B13" s="51"/>
      <c r="C13" s="64"/>
      <c r="D13" s="80"/>
      <c r="E13" s="65"/>
      <c r="F13" s="51"/>
      <c r="G13" s="64"/>
    </row>
    <row r="14" spans="1:7" ht="16.5" x14ac:dyDescent="0.3">
      <c r="A14" s="63" t="s">
        <v>227</v>
      </c>
      <c r="B14" s="51" t="s">
        <v>11</v>
      </c>
      <c r="C14" s="64">
        <v>200</v>
      </c>
      <c r="D14" s="80"/>
      <c r="E14" s="65"/>
      <c r="F14" s="51" t="s">
        <v>11</v>
      </c>
      <c r="G14" s="64">
        <v>200</v>
      </c>
    </row>
    <row r="15" spans="1:7" ht="16.5" x14ac:dyDescent="0.3">
      <c r="A15" s="66"/>
      <c r="B15" s="51" t="s">
        <v>100</v>
      </c>
      <c r="C15" s="64">
        <v>40</v>
      </c>
      <c r="D15" s="80" t="s">
        <v>464</v>
      </c>
      <c r="E15" s="65"/>
      <c r="F15" s="51" t="s">
        <v>465</v>
      </c>
      <c r="G15" s="64">
        <v>30</v>
      </c>
    </row>
    <row r="16" spans="1:7" ht="16.5" x14ac:dyDescent="0.3">
      <c r="A16" s="63" t="s">
        <v>228</v>
      </c>
      <c r="B16" s="51" t="s">
        <v>45</v>
      </c>
      <c r="C16" s="64">
        <v>100</v>
      </c>
      <c r="D16" s="80"/>
      <c r="E16" s="65"/>
      <c r="F16" s="51" t="s">
        <v>45</v>
      </c>
      <c r="G16" s="64">
        <v>100</v>
      </c>
    </row>
    <row r="17" spans="1:7" ht="16.5" x14ac:dyDescent="0.3">
      <c r="A17" s="176" t="s">
        <v>46</v>
      </c>
      <c r="B17" s="176"/>
      <c r="C17" s="67">
        <v>625</v>
      </c>
      <c r="D17" s="81"/>
      <c r="E17" s="65"/>
      <c r="F17" s="68" t="s">
        <v>46</v>
      </c>
      <c r="G17" s="67">
        <f>SUM(G9:G16)</f>
        <v>605</v>
      </c>
    </row>
    <row r="18" spans="1:7" ht="16.5" x14ac:dyDescent="0.25">
      <c r="A18" s="179" t="s">
        <v>13</v>
      </c>
      <c r="B18" s="179"/>
      <c r="C18" s="179"/>
      <c r="D18" s="95"/>
      <c r="E18" s="61"/>
      <c r="F18" s="179" t="s">
        <v>13</v>
      </c>
      <c r="G18" s="179"/>
    </row>
    <row r="19" spans="1:7" ht="16.5" x14ac:dyDescent="0.25">
      <c r="A19" s="63" t="s">
        <v>229</v>
      </c>
      <c r="B19" s="51" t="s">
        <v>152</v>
      </c>
      <c r="C19" s="64">
        <v>60</v>
      </c>
      <c r="D19" s="80"/>
      <c r="E19" s="61"/>
      <c r="F19" s="51" t="s">
        <v>152</v>
      </c>
      <c r="G19" s="64">
        <v>60</v>
      </c>
    </row>
    <row r="20" spans="1:7" ht="33" x14ac:dyDescent="0.25">
      <c r="A20" s="63" t="s">
        <v>154</v>
      </c>
      <c r="B20" s="51" t="s">
        <v>153</v>
      </c>
      <c r="C20" s="64">
        <v>225</v>
      </c>
      <c r="D20" s="80"/>
      <c r="E20" s="62"/>
      <c r="F20" s="51" t="s">
        <v>153</v>
      </c>
      <c r="G20" s="64">
        <v>225</v>
      </c>
    </row>
    <row r="21" spans="1:7" ht="99" x14ac:dyDescent="0.25">
      <c r="A21" s="66" t="s">
        <v>230</v>
      </c>
      <c r="B21" s="51" t="s">
        <v>155</v>
      </c>
      <c r="C21" s="64">
        <v>90</v>
      </c>
      <c r="D21" s="80" t="s">
        <v>466</v>
      </c>
      <c r="E21" s="62"/>
      <c r="F21" s="51" t="s">
        <v>467</v>
      </c>
      <c r="G21" s="64">
        <v>90</v>
      </c>
    </row>
    <row r="22" spans="1:7" ht="16.5" x14ac:dyDescent="0.25">
      <c r="A22" s="63" t="s">
        <v>231</v>
      </c>
      <c r="B22" s="51" t="s">
        <v>47</v>
      </c>
      <c r="C22" s="64">
        <v>150</v>
      </c>
      <c r="D22" s="80"/>
      <c r="E22" s="62"/>
      <c r="F22" s="51" t="s">
        <v>47</v>
      </c>
      <c r="G22" s="64">
        <v>150</v>
      </c>
    </row>
    <row r="23" spans="1:7" ht="16.5" x14ac:dyDescent="0.25">
      <c r="A23" s="63" t="s">
        <v>232</v>
      </c>
      <c r="B23" s="51" t="s">
        <v>48</v>
      </c>
      <c r="C23" s="64">
        <v>200</v>
      </c>
      <c r="D23" s="80"/>
      <c r="E23" s="62"/>
      <c r="F23" s="51" t="s">
        <v>48</v>
      </c>
      <c r="G23" s="64">
        <v>200</v>
      </c>
    </row>
    <row r="24" spans="1:7" ht="16.5" x14ac:dyDescent="0.25">
      <c r="A24" s="66"/>
      <c r="B24" s="51" t="s">
        <v>100</v>
      </c>
      <c r="C24" s="64">
        <v>20</v>
      </c>
      <c r="D24" s="80" t="s">
        <v>464</v>
      </c>
      <c r="E24" s="62"/>
      <c r="F24" s="51" t="s">
        <v>465</v>
      </c>
      <c r="G24" s="64">
        <v>70</v>
      </c>
    </row>
    <row r="25" spans="1:7" ht="16.5" x14ac:dyDescent="0.25">
      <c r="A25" s="66"/>
      <c r="B25" s="51" t="s">
        <v>156</v>
      </c>
      <c r="C25" s="64">
        <v>50</v>
      </c>
      <c r="D25" s="80" t="s">
        <v>464</v>
      </c>
      <c r="E25" s="62"/>
      <c r="F25" s="51"/>
      <c r="G25" s="64"/>
    </row>
    <row r="26" spans="1:7" ht="16.5" x14ac:dyDescent="0.25">
      <c r="A26" s="66" t="s">
        <v>228</v>
      </c>
      <c r="B26" s="51" t="s">
        <v>51</v>
      </c>
      <c r="C26" s="64">
        <v>100</v>
      </c>
      <c r="D26" s="80"/>
      <c r="E26" s="62"/>
      <c r="F26" s="51" t="s">
        <v>51</v>
      </c>
      <c r="G26" s="64">
        <v>100</v>
      </c>
    </row>
    <row r="27" spans="1:7" ht="16.5" x14ac:dyDescent="0.3">
      <c r="A27" s="176" t="s">
        <v>49</v>
      </c>
      <c r="B27" s="176"/>
      <c r="C27" s="67">
        <v>895</v>
      </c>
      <c r="D27" s="81"/>
      <c r="E27" s="62"/>
      <c r="F27" s="68" t="s">
        <v>49</v>
      </c>
      <c r="G27" s="67">
        <f>SUM(G19:G26)</f>
        <v>895</v>
      </c>
    </row>
    <row r="28" spans="1:7" ht="16.5" x14ac:dyDescent="0.3">
      <c r="A28" s="177" t="s">
        <v>14</v>
      </c>
      <c r="B28" s="177"/>
      <c r="C28" s="177"/>
      <c r="D28" s="82"/>
      <c r="E28" s="65"/>
      <c r="F28" s="177" t="s">
        <v>14</v>
      </c>
      <c r="G28" s="177"/>
    </row>
    <row r="29" spans="1:7" ht="99" x14ac:dyDescent="0.25">
      <c r="A29" s="63" t="s">
        <v>233</v>
      </c>
      <c r="B29" s="51" t="s">
        <v>158</v>
      </c>
      <c r="C29" s="64">
        <v>100</v>
      </c>
      <c r="D29" s="80" t="s">
        <v>468</v>
      </c>
      <c r="E29" s="61"/>
      <c r="F29" s="51" t="s">
        <v>650</v>
      </c>
      <c r="G29" s="64">
        <v>25</v>
      </c>
    </row>
    <row r="30" spans="1:7" ht="16.5" x14ac:dyDescent="0.25">
      <c r="A30" s="66"/>
      <c r="B30" s="51" t="s">
        <v>98</v>
      </c>
      <c r="C30" s="64">
        <v>200</v>
      </c>
      <c r="D30" s="80"/>
      <c r="E30" s="62"/>
      <c r="F30" s="51" t="s">
        <v>98</v>
      </c>
      <c r="G30" s="64">
        <v>200</v>
      </c>
    </row>
    <row r="31" spans="1:7" ht="16.5" x14ac:dyDescent="0.25">
      <c r="A31" s="63" t="s">
        <v>228</v>
      </c>
      <c r="B31" s="51" t="s">
        <v>51</v>
      </c>
      <c r="C31" s="64">
        <v>100</v>
      </c>
      <c r="D31" s="80"/>
      <c r="E31" s="62"/>
      <c r="F31" s="51" t="s">
        <v>51</v>
      </c>
      <c r="G31" s="64">
        <v>100</v>
      </c>
    </row>
    <row r="32" spans="1:7" ht="16.5" x14ac:dyDescent="0.3">
      <c r="A32" s="176" t="s">
        <v>74</v>
      </c>
      <c r="B32" s="176"/>
      <c r="C32" s="67">
        <v>400</v>
      </c>
      <c r="D32" s="81"/>
      <c r="E32" s="62"/>
      <c r="F32" s="68" t="s">
        <v>74</v>
      </c>
      <c r="G32" s="67">
        <f>SUM(G29:G31)</f>
        <v>325</v>
      </c>
    </row>
    <row r="33" spans="1:7" ht="16.5" x14ac:dyDescent="0.3">
      <c r="A33" s="176" t="s">
        <v>395</v>
      </c>
      <c r="B33" s="176"/>
      <c r="C33" s="69" t="s">
        <v>391</v>
      </c>
      <c r="D33" s="83"/>
      <c r="E33" s="65"/>
      <c r="F33" s="68" t="s">
        <v>395</v>
      </c>
      <c r="G33" s="69">
        <f>G17+G27+G32</f>
        <v>1825</v>
      </c>
    </row>
    <row r="34" spans="1:7" ht="16.5" x14ac:dyDescent="0.25">
      <c r="A34" s="178" t="s">
        <v>417</v>
      </c>
      <c r="B34" s="178"/>
      <c r="C34" s="178"/>
      <c r="D34" s="79"/>
      <c r="E34" s="62"/>
      <c r="F34" s="178" t="s">
        <v>417</v>
      </c>
      <c r="G34" s="178"/>
    </row>
    <row r="35" spans="1:7" ht="16.5" x14ac:dyDescent="0.25">
      <c r="A35" s="179" t="s">
        <v>109</v>
      </c>
      <c r="B35" s="179"/>
      <c r="C35" s="179"/>
      <c r="D35" s="95"/>
      <c r="E35" s="62"/>
      <c r="F35" s="179" t="s">
        <v>109</v>
      </c>
      <c r="G35" s="179"/>
    </row>
    <row r="36" spans="1:7" ht="16.5" x14ac:dyDescent="0.3">
      <c r="A36" s="63" t="s">
        <v>224</v>
      </c>
      <c r="B36" s="51" t="s">
        <v>44</v>
      </c>
      <c r="C36" s="64">
        <v>15</v>
      </c>
      <c r="D36" s="80"/>
      <c r="E36" s="65"/>
      <c r="F36" s="51" t="s">
        <v>44</v>
      </c>
      <c r="G36" s="64">
        <v>15</v>
      </c>
    </row>
    <row r="37" spans="1:7" ht="99" x14ac:dyDescent="0.3">
      <c r="A37" s="66" t="s">
        <v>234</v>
      </c>
      <c r="B37" s="51" t="s">
        <v>159</v>
      </c>
      <c r="C37" s="64">
        <v>180</v>
      </c>
      <c r="D37" s="80" t="s">
        <v>469</v>
      </c>
      <c r="E37" s="65"/>
      <c r="F37" s="51" t="s">
        <v>470</v>
      </c>
      <c r="G37" s="64">
        <v>180</v>
      </c>
    </row>
    <row r="38" spans="1:7" ht="16.5" x14ac:dyDescent="0.3">
      <c r="A38" s="66"/>
      <c r="B38" s="51"/>
      <c r="C38" s="64"/>
      <c r="D38" s="80"/>
      <c r="E38" s="65"/>
      <c r="F38" s="51"/>
      <c r="G38" s="64"/>
    </row>
    <row r="39" spans="1:7" ht="16.5" x14ac:dyDescent="0.3">
      <c r="A39" s="63" t="s">
        <v>235</v>
      </c>
      <c r="B39" s="51" t="s">
        <v>25</v>
      </c>
      <c r="C39" s="64">
        <v>200</v>
      </c>
      <c r="D39" s="80"/>
      <c r="E39" s="65"/>
      <c r="F39" s="51" t="s">
        <v>25</v>
      </c>
      <c r="G39" s="64">
        <v>200</v>
      </c>
    </row>
    <row r="40" spans="1:7" ht="49.5" x14ac:dyDescent="0.3">
      <c r="A40" s="63" t="s">
        <v>236</v>
      </c>
      <c r="B40" s="51" t="s">
        <v>160</v>
      </c>
      <c r="C40" s="64">
        <v>50</v>
      </c>
      <c r="D40" s="80" t="s">
        <v>471</v>
      </c>
      <c r="E40" s="65"/>
      <c r="F40" s="51" t="s">
        <v>465</v>
      </c>
      <c r="G40" s="64">
        <v>30</v>
      </c>
    </row>
    <row r="41" spans="1:7" ht="16.5" x14ac:dyDescent="0.3">
      <c r="A41" s="63" t="s">
        <v>228</v>
      </c>
      <c r="B41" s="51" t="s">
        <v>51</v>
      </c>
      <c r="C41" s="64">
        <v>100</v>
      </c>
      <c r="D41" s="80"/>
      <c r="E41" s="65"/>
      <c r="F41" s="51" t="s">
        <v>51</v>
      </c>
      <c r="G41" s="64">
        <v>100</v>
      </c>
    </row>
    <row r="42" spans="1:7" ht="16.5" x14ac:dyDescent="0.3">
      <c r="A42" s="176" t="s">
        <v>46</v>
      </c>
      <c r="B42" s="176"/>
      <c r="C42" s="67">
        <v>545</v>
      </c>
      <c r="D42" s="81"/>
      <c r="E42" s="65"/>
      <c r="F42" s="107" t="s">
        <v>46</v>
      </c>
      <c r="G42" s="108">
        <f>SUM(G36:G41)</f>
        <v>525</v>
      </c>
    </row>
    <row r="43" spans="1:7" ht="16.5" x14ac:dyDescent="0.25">
      <c r="A43" s="179" t="s">
        <v>13</v>
      </c>
      <c r="B43" s="179"/>
      <c r="C43" s="179"/>
      <c r="D43" s="95"/>
      <c r="E43" s="61"/>
      <c r="F43" s="179" t="s">
        <v>13</v>
      </c>
      <c r="G43" s="179"/>
    </row>
    <row r="44" spans="1:7" ht="33" x14ac:dyDescent="0.25">
      <c r="A44" s="63" t="s">
        <v>237</v>
      </c>
      <c r="B44" s="51" t="s">
        <v>161</v>
      </c>
      <c r="C44" s="64">
        <v>60</v>
      </c>
      <c r="D44" s="80"/>
      <c r="E44" s="62"/>
      <c r="F44" s="51" t="s">
        <v>161</v>
      </c>
      <c r="G44" s="64">
        <v>60</v>
      </c>
    </row>
    <row r="45" spans="1:7" ht="99" x14ac:dyDescent="0.25">
      <c r="A45" s="63" t="s">
        <v>238</v>
      </c>
      <c r="B45" s="51" t="s">
        <v>162</v>
      </c>
      <c r="C45" s="64">
        <v>210</v>
      </c>
      <c r="D45" s="80" t="s">
        <v>472</v>
      </c>
      <c r="E45" s="62"/>
      <c r="F45" s="51" t="s">
        <v>473</v>
      </c>
      <c r="G45" s="64">
        <v>210</v>
      </c>
    </row>
    <row r="46" spans="1:7" ht="99" x14ac:dyDescent="0.25">
      <c r="A46" s="63" t="s">
        <v>239</v>
      </c>
      <c r="B46" s="51" t="s">
        <v>163</v>
      </c>
      <c r="C46" s="64">
        <v>270</v>
      </c>
      <c r="D46" s="80" t="s">
        <v>474</v>
      </c>
      <c r="E46" s="62"/>
      <c r="F46" s="51" t="s">
        <v>475</v>
      </c>
      <c r="G46" s="64">
        <v>90</v>
      </c>
    </row>
    <row r="47" spans="1:7" ht="16.5" x14ac:dyDescent="0.25">
      <c r="A47" s="63"/>
      <c r="B47" s="51"/>
      <c r="C47" s="64"/>
      <c r="D47" s="80"/>
      <c r="E47" s="62"/>
      <c r="F47" s="51" t="s">
        <v>195</v>
      </c>
      <c r="G47" s="64">
        <v>150</v>
      </c>
    </row>
    <row r="48" spans="1:7" ht="49.5" x14ac:dyDescent="0.25">
      <c r="A48" s="70"/>
      <c r="B48" s="51" t="s">
        <v>164</v>
      </c>
      <c r="C48" s="64">
        <v>200</v>
      </c>
      <c r="D48" s="80" t="s">
        <v>476</v>
      </c>
      <c r="E48" s="62"/>
      <c r="F48" s="51" t="s">
        <v>59</v>
      </c>
      <c r="G48" s="64">
        <v>200</v>
      </c>
    </row>
    <row r="49" spans="1:7" ht="16.5" x14ac:dyDescent="0.25">
      <c r="A49" s="66"/>
      <c r="B49" s="51" t="s">
        <v>100</v>
      </c>
      <c r="C49" s="64">
        <v>20</v>
      </c>
      <c r="D49" s="80" t="s">
        <v>464</v>
      </c>
      <c r="E49" s="62"/>
      <c r="F49" s="51" t="s">
        <v>465</v>
      </c>
      <c r="G49" s="64">
        <v>70</v>
      </c>
    </row>
    <row r="50" spans="1:7" ht="16.5" x14ac:dyDescent="0.25">
      <c r="A50" s="66"/>
      <c r="B50" s="51" t="s">
        <v>156</v>
      </c>
      <c r="C50" s="64">
        <v>50</v>
      </c>
      <c r="D50" s="80" t="s">
        <v>464</v>
      </c>
      <c r="E50" s="62"/>
      <c r="F50" s="51"/>
      <c r="G50" s="64"/>
    </row>
    <row r="51" spans="1:7" ht="16.5" x14ac:dyDescent="0.3">
      <c r="A51" s="63" t="s">
        <v>228</v>
      </c>
      <c r="B51" s="51" t="s">
        <v>45</v>
      </c>
      <c r="C51" s="64">
        <v>100</v>
      </c>
      <c r="D51" s="80"/>
      <c r="E51" s="65"/>
      <c r="F51" s="51" t="s">
        <v>45</v>
      </c>
      <c r="G51" s="64">
        <v>100</v>
      </c>
    </row>
    <row r="52" spans="1:7" ht="16.5" x14ac:dyDescent="0.3">
      <c r="A52" s="176" t="s">
        <v>49</v>
      </c>
      <c r="B52" s="176"/>
      <c r="C52" s="67">
        <v>910</v>
      </c>
      <c r="D52" s="81"/>
      <c r="E52" s="61"/>
      <c r="F52" s="68" t="s">
        <v>49</v>
      </c>
      <c r="G52" s="67">
        <f>SUM(G44:G51)</f>
        <v>880</v>
      </c>
    </row>
    <row r="53" spans="1:7" ht="16.5" x14ac:dyDescent="0.3">
      <c r="A53" s="177" t="s">
        <v>14</v>
      </c>
      <c r="B53" s="177"/>
      <c r="C53" s="177"/>
      <c r="D53" s="82"/>
      <c r="E53" s="62"/>
      <c r="F53" s="177" t="s">
        <v>14</v>
      </c>
      <c r="G53" s="177"/>
    </row>
    <row r="54" spans="1:7" ht="49.5" x14ac:dyDescent="0.25">
      <c r="A54" s="66" t="s">
        <v>240</v>
      </c>
      <c r="B54" s="51" t="s">
        <v>165</v>
      </c>
      <c r="C54" s="64">
        <v>75</v>
      </c>
      <c r="D54" s="80" t="s">
        <v>477</v>
      </c>
      <c r="E54" s="62"/>
      <c r="F54" s="51" t="s">
        <v>478</v>
      </c>
      <c r="G54" s="64">
        <v>100</v>
      </c>
    </row>
    <row r="55" spans="1:7" ht="16.5" x14ac:dyDescent="0.25">
      <c r="A55" s="63" t="s">
        <v>227</v>
      </c>
      <c r="B55" s="51" t="s">
        <v>11</v>
      </c>
      <c r="C55" s="64">
        <v>200</v>
      </c>
      <c r="D55" s="80"/>
      <c r="E55" s="62"/>
      <c r="F55" s="51" t="s">
        <v>11</v>
      </c>
      <c r="G55" s="64">
        <v>200</v>
      </c>
    </row>
    <row r="56" spans="1:7" ht="16.5" x14ac:dyDescent="0.3">
      <c r="A56" s="66" t="s">
        <v>228</v>
      </c>
      <c r="B56" s="51" t="s">
        <v>110</v>
      </c>
      <c r="C56" s="64">
        <v>100</v>
      </c>
      <c r="D56" s="80"/>
      <c r="E56" s="65"/>
      <c r="F56" s="51" t="s">
        <v>110</v>
      </c>
      <c r="G56" s="64">
        <v>100</v>
      </c>
    </row>
    <row r="57" spans="1:7" ht="16.5" x14ac:dyDescent="0.3">
      <c r="A57" s="176" t="s">
        <v>74</v>
      </c>
      <c r="B57" s="176"/>
      <c r="C57" s="67">
        <v>375</v>
      </c>
      <c r="D57" s="81"/>
      <c r="E57" s="71"/>
      <c r="F57" s="68" t="s">
        <v>74</v>
      </c>
      <c r="G57" s="67">
        <f>SUM(G54:G56)</f>
        <v>400</v>
      </c>
    </row>
    <row r="58" spans="1:7" ht="16.5" x14ac:dyDescent="0.3">
      <c r="A58" s="176" t="s">
        <v>396</v>
      </c>
      <c r="B58" s="176"/>
      <c r="C58" s="69" t="s">
        <v>94</v>
      </c>
      <c r="D58" s="83"/>
      <c r="E58" s="47"/>
      <c r="F58" s="68" t="s">
        <v>396</v>
      </c>
      <c r="G58" s="69">
        <f>G52+G41+G57</f>
        <v>1380</v>
      </c>
    </row>
    <row r="59" spans="1:7" ht="16.5" x14ac:dyDescent="0.3">
      <c r="A59" s="178" t="s">
        <v>419</v>
      </c>
      <c r="B59" s="178"/>
      <c r="C59" s="178"/>
      <c r="D59" s="79"/>
      <c r="E59" s="65"/>
      <c r="F59" s="178" t="s">
        <v>419</v>
      </c>
      <c r="G59" s="178"/>
    </row>
    <row r="60" spans="1:7" ht="16.5" x14ac:dyDescent="0.3">
      <c r="A60" s="179" t="s">
        <v>109</v>
      </c>
      <c r="B60" s="179"/>
      <c r="C60" s="179"/>
      <c r="D60" s="95"/>
      <c r="E60" s="65"/>
      <c r="F60" s="179" t="s">
        <v>109</v>
      </c>
      <c r="G60" s="179"/>
    </row>
    <row r="61" spans="1:7" ht="16.5" x14ac:dyDescent="0.3">
      <c r="A61" s="63" t="s">
        <v>223</v>
      </c>
      <c r="B61" s="51" t="s">
        <v>43</v>
      </c>
      <c r="C61" s="64">
        <v>10</v>
      </c>
      <c r="D61" s="80"/>
      <c r="E61" s="65"/>
      <c r="F61" s="51" t="s">
        <v>43</v>
      </c>
      <c r="G61" s="64">
        <v>10</v>
      </c>
    </row>
    <row r="62" spans="1:7" ht="99" x14ac:dyDescent="0.3">
      <c r="A62" s="66" t="s">
        <v>241</v>
      </c>
      <c r="B62" s="51" t="s">
        <v>166</v>
      </c>
      <c r="C62" s="64">
        <v>120</v>
      </c>
      <c r="D62" s="80" t="s">
        <v>479</v>
      </c>
      <c r="E62" s="65"/>
      <c r="F62" s="51" t="s">
        <v>480</v>
      </c>
      <c r="G62" s="64">
        <v>95</v>
      </c>
    </row>
    <row r="63" spans="1:7" ht="16.5" x14ac:dyDescent="0.3">
      <c r="A63" s="66" t="s">
        <v>242</v>
      </c>
      <c r="B63" s="51" t="s">
        <v>167</v>
      </c>
      <c r="C63" s="64">
        <v>150</v>
      </c>
      <c r="D63" s="80"/>
      <c r="E63" s="65"/>
      <c r="F63" s="51" t="s">
        <v>167</v>
      </c>
      <c r="G63" s="64">
        <v>150</v>
      </c>
    </row>
    <row r="64" spans="1:7" ht="16.5" x14ac:dyDescent="0.3">
      <c r="A64" s="66" t="s">
        <v>243</v>
      </c>
      <c r="B64" s="51" t="s">
        <v>52</v>
      </c>
      <c r="C64" s="64">
        <v>200</v>
      </c>
      <c r="D64" s="80"/>
      <c r="E64" s="65"/>
      <c r="F64" s="51" t="s">
        <v>52</v>
      </c>
      <c r="G64" s="64">
        <v>200</v>
      </c>
    </row>
    <row r="65" spans="1:7" ht="16.5" x14ac:dyDescent="0.25">
      <c r="A65" s="66"/>
      <c r="B65" s="51" t="s">
        <v>100</v>
      </c>
      <c r="C65" s="64">
        <v>40</v>
      </c>
      <c r="D65" s="80" t="s">
        <v>464</v>
      </c>
      <c r="E65" s="61"/>
      <c r="F65" s="51" t="s">
        <v>465</v>
      </c>
      <c r="G65" s="64">
        <v>30</v>
      </c>
    </row>
    <row r="66" spans="1:7" ht="16.5" x14ac:dyDescent="0.25">
      <c r="A66" s="66" t="s">
        <v>228</v>
      </c>
      <c r="B66" s="51" t="s">
        <v>45</v>
      </c>
      <c r="C66" s="64">
        <v>100</v>
      </c>
      <c r="D66" s="80"/>
      <c r="E66" s="62"/>
      <c r="F66" s="51" t="s">
        <v>45</v>
      </c>
      <c r="G66" s="64">
        <v>100</v>
      </c>
    </row>
    <row r="67" spans="1:7" ht="16.5" x14ac:dyDescent="0.3">
      <c r="A67" s="176" t="s">
        <v>46</v>
      </c>
      <c r="B67" s="176"/>
      <c r="C67" s="67">
        <v>620</v>
      </c>
      <c r="D67" s="81"/>
      <c r="E67" s="62"/>
      <c r="F67" s="68" t="s">
        <v>46</v>
      </c>
      <c r="G67" s="67">
        <f>SUM(G61:G66)</f>
        <v>585</v>
      </c>
    </row>
    <row r="68" spans="1:7" ht="16.5" x14ac:dyDescent="0.25">
      <c r="A68" s="179" t="s">
        <v>13</v>
      </c>
      <c r="B68" s="179"/>
      <c r="C68" s="179"/>
      <c r="D68" s="95"/>
      <c r="E68" s="62"/>
      <c r="F68" s="179" t="s">
        <v>13</v>
      </c>
      <c r="G68" s="179"/>
    </row>
    <row r="69" spans="1:7" ht="16.5" x14ac:dyDescent="0.25">
      <c r="A69" s="63" t="s">
        <v>244</v>
      </c>
      <c r="B69" s="51" t="s">
        <v>188</v>
      </c>
      <c r="C69" s="64">
        <v>60</v>
      </c>
      <c r="D69" s="80"/>
      <c r="E69" s="62"/>
      <c r="F69" s="51" t="s">
        <v>188</v>
      </c>
      <c r="G69" s="64">
        <v>60</v>
      </c>
    </row>
    <row r="70" spans="1:7" ht="99" x14ac:dyDescent="0.25">
      <c r="A70" s="63" t="s">
        <v>245</v>
      </c>
      <c r="B70" s="51" t="s">
        <v>168</v>
      </c>
      <c r="C70" s="64">
        <v>225</v>
      </c>
      <c r="D70" s="80" t="s">
        <v>481</v>
      </c>
      <c r="E70" s="62"/>
      <c r="F70" s="51" t="s">
        <v>482</v>
      </c>
      <c r="G70" s="64">
        <v>225</v>
      </c>
    </row>
    <row r="71" spans="1:7" ht="33" x14ac:dyDescent="0.25">
      <c r="A71" s="63" t="s">
        <v>246</v>
      </c>
      <c r="B71" s="51" t="s">
        <v>169</v>
      </c>
      <c r="C71" s="64">
        <v>245</v>
      </c>
      <c r="D71" s="80" t="s">
        <v>483</v>
      </c>
      <c r="E71" s="62"/>
      <c r="F71" s="51" t="s">
        <v>484</v>
      </c>
      <c r="G71" s="64">
        <v>95</v>
      </c>
    </row>
    <row r="72" spans="1:7" ht="16.5" x14ac:dyDescent="0.25">
      <c r="A72" s="63"/>
      <c r="B72" s="51"/>
      <c r="C72" s="64"/>
      <c r="D72" s="80"/>
      <c r="E72" s="62"/>
      <c r="F72" s="51" t="s">
        <v>485</v>
      </c>
      <c r="G72" s="64">
        <v>150</v>
      </c>
    </row>
    <row r="73" spans="1:7" ht="33" x14ac:dyDescent="0.25">
      <c r="A73" s="63" t="s">
        <v>247</v>
      </c>
      <c r="B73" s="51" t="s">
        <v>53</v>
      </c>
      <c r="C73" s="64">
        <v>200</v>
      </c>
      <c r="D73" s="80"/>
      <c r="E73" s="62"/>
      <c r="F73" s="51" t="s">
        <v>53</v>
      </c>
      <c r="G73" s="64">
        <v>200</v>
      </c>
    </row>
    <row r="74" spans="1:7" ht="16.5" x14ac:dyDescent="0.25">
      <c r="A74" s="66"/>
      <c r="B74" s="51" t="s">
        <v>100</v>
      </c>
      <c r="C74" s="64">
        <v>20</v>
      </c>
      <c r="D74" s="80" t="s">
        <v>464</v>
      </c>
      <c r="E74" s="62"/>
      <c r="F74" s="51" t="s">
        <v>465</v>
      </c>
      <c r="G74" s="64">
        <v>70</v>
      </c>
    </row>
    <row r="75" spans="1:7" ht="16.5" x14ac:dyDescent="0.3">
      <c r="A75" s="66"/>
      <c r="B75" s="51" t="s">
        <v>156</v>
      </c>
      <c r="C75" s="64">
        <v>50</v>
      </c>
      <c r="D75" s="80" t="s">
        <v>464</v>
      </c>
      <c r="E75" s="65"/>
      <c r="F75" s="51"/>
      <c r="G75" s="64"/>
    </row>
    <row r="76" spans="1:7" ht="16.5" x14ac:dyDescent="0.25">
      <c r="A76" s="63" t="s">
        <v>228</v>
      </c>
      <c r="B76" s="51" t="s">
        <v>51</v>
      </c>
      <c r="C76" s="64">
        <v>100</v>
      </c>
      <c r="D76" s="80"/>
      <c r="E76" s="61"/>
      <c r="F76" s="51" t="s">
        <v>51</v>
      </c>
      <c r="G76" s="64">
        <v>100</v>
      </c>
    </row>
    <row r="77" spans="1:7" ht="16.5" x14ac:dyDescent="0.3">
      <c r="A77" s="176" t="s">
        <v>49</v>
      </c>
      <c r="B77" s="176"/>
      <c r="C77" s="67">
        <v>900</v>
      </c>
      <c r="D77" s="81"/>
      <c r="E77" s="62"/>
      <c r="F77" s="68" t="s">
        <v>49</v>
      </c>
      <c r="G77" s="67">
        <f>SUM(G69:G76)</f>
        <v>900</v>
      </c>
    </row>
    <row r="78" spans="1:7" ht="16.5" x14ac:dyDescent="0.3">
      <c r="A78" s="177" t="s">
        <v>14</v>
      </c>
      <c r="B78" s="177"/>
      <c r="C78" s="177"/>
      <c r="D78" s="82"/>
      <c r="E78" s="62"/>
      <c r="F78" s="177" t="s">
        <v>14</v>
      </c>
      <c r="G78" s="177"/>
    </row>
    <row r="79" spans="1:7" ht="99" x14ac:dyDescent="0.25">
      <c r="A79" s="66" t="s">
        <v>278</v>
      </c>
      <c r="B79" s="51" t="s">
        <v>170</v>
      </c>
      <c r="C79" s="64">
        <v>75</v>
      </c>
      <c r="D79" s="80" t="s">
        <v>486</v>
      </c>
      <c r="E79" s="62"/>
      <c r="F79" s="51" t="s">
        <v>487</v>
      </c>
      <c r="G79" s="64">
        <v>75</v>
      </c>
    </row>
    <row r="80" spans="1:7" ht="33" x14ac:dyDescent="0.3">
      <c r="A80" s="66"/>
      <c r="B80" s="51" t="s">
        <v>171</v>
      </c>
      <c r="C80" s="64">
        <v>200</v>
      </c>
      <c r="D80" s="80" t="s">
        <v>488</v>
      </c>
      <c r="E80" s="65"/>
      <c r="F80" s="51" t="s">
        <v>198</v>
      </c>
      <c r="G80" s="64">
        <v>200</v>
      </c>
    </row>
    <row r="81" spans="1:7" ht="16.5" x14ac:dyDescent="0.3">
      <c r="A81" s="66" t="s">
        <v>228</v>
      </c>
      <c r="B81" s="51" t="s">
        <v>57</v>
      </c>
      <c r="C81" s="64">
        <v>100</v>
      </c>
      <c r="D81" s="80"/>
      <c r="E81" s="71"/>
      <c r="F81" s="51" t="s">
        <v>57</v>
      </c>
      <c r="G81" s="64">
        <v>100</v>
      </c>
    </row>
    <row r="82" spans="1:7" ht="16.5" x14ac:dyDescent="0.3">
      <c r="A82" s="176" t="s">
        <v>74</v>
      </c>
      <c r="B82" s="176"/>
      <c r="C82" s="67">
        <v>375</v>
      </c>
      <c r="D82" s="81"/>
      <c r="E82" s="47"/>
      <c r="F82" s="68" t="s">
        <v>74</v>
      </c>
      <c r="G82" s="67">
        <f>SUM(G79:G81)</f>
        <v>375</v>
      </c>
    </row>
    <row r="83" spans="1:7" ht="16.5" x14ac:dyDescent="0.3">
      <c r="A83" s="176" t="s">
        <v>421</v>
      </c>
      <c r="B83" s="176"/>
      <c r="C83" s="69" t="s">
        <v>392</v>
      </c>
      <c r="D83" s="83"/>
      <c r="E83" s="61"/>
      <c r="F83" s="68" t="s">
        <v>421</v>
      </c>
      <c r="G83" s="69">
        <f>G82+G77+G67</f>
        <v>1860</v>
      </c>
    </row>
    <row r="84" spans="1:7" ht="16.5" x14ac:dyDescent="0.25">
      <c r="A84" s="178" t="s">
        <v>422</v>
      </c>
      <c r="B84" s="178"/>
      <c r="C84" s="178"/>
      <c r="D84" s="79"/>
      <c r="E84" s="62"/>
      <c r="F84" s="178" t="s">
        <v>422</v>
      </c>
      <c r="G84" s="178"/>
    </row>
    <row r="85" spans="1:7" ht="16.5" x14ac:dyDescent="0.3">
      <c r="A85" s="179" t="s">
        <v>109</v>
      </c>
      <c r="B85" s="179"/>
      <c r="C85" s="179"/>
      <c r="D85" s="95"/>
      <c r="E85" s="65"/>
      <c r="F85" s="179" t="s">
        <v>109</v>
      </c>
      <c r="G85" s="179"/>
    </row>
    <row r="86" spans="1:7" ht="16.5" x14ac:dyDescent="0.3">
      <c r="A86" s="63" t="s">
        <v>223</v>
      </c>
      <c r="B86" s="51" t="s">
        <v>43</v>
      </c>
      <c r="C86" s="64">
        <v>10</v>
      </c>
      <c r="D86" s="80"/>
      <c r="E86" s="65"/>
      <c r="F86" s="51" t="s">
        <v>43</v>
      </c>
      <c r="G86" s="64">
        <v>10</v>
      </c>
    </row>
    <row r="87" spans="1:7" ht="16.5" x14ac:dyDescent="0.3">
      <c r="A87" s="63" t="s">
        <v>224</v>
      </c>
      <c r="B87" s="51" t="s">
        <v>44</v>
      </c>
      <c r="C87" s="64">
        <v>15</v>
      </c>
      <c r="D87" s="80"/>
      <c r="E87" s="65"/>
      <c r="F87" s="51" t="s">
        <v>44</v>
      </c>
      <c r="G87" s="64">
        <v>15</v>
      </c>
    </row>
    <row r="88" spans="1:7" ht="16.5" x14ac:dyDescent="0.3">
      <c r="A88" s="66" t="s">
        <v>248</v>
      </c>
      <c r="B88" s="51" t="s">
        <v>172</v>
      </c>
      <c r="C88" s="64">
        <v>50</v>
      </c>
      <c r="D88" s="80"/>
      <c r="E88" s="65"/>
      <c r="F88" s="51" t="s">
        <v>172</v>
      </c>
      <c r="G88" s="64">
        <v>50</v>
      </c>
    </row>
    <row r="89" spans="1:7" ht="49.5" x14ac:dyDescent="0.3">
      <c r="A89" s="63" t="s">
        <v>249</v>
      </c>
      <c r="B89" s="51" t="s">
        <v>84</v>
      </c>
      <c r="C89" s="64">
        <v>200</v>
      </c>
      <c r="D89" s="80" t="s">
        <v>489</v>
      </c>
      <c r="E89" s="65"/>
      <c r="F89" s="51" t="s">
        <v>490</v>
      </c>
      <c r="G89" s="64">
        <v>200</v>
      </c>
    </row>
    <row r="90" spans="1:7" ht="16.5" x14ac:dyDescent="0.3">
      <c r="A90" s="63"/>
      <c r="B90" s="51"/>
      <c r="C90" s="64"/>
      <c r="D90" s="80"/>
      <c r="E90" s="65"/>
      <c r="F90" s="51"/>
      <c r="G90" s="64"/>
    </row>
    <row r="91" spans="1:7" ht="16.5" x14ac:dyDescent="0.3">
      <c r="A91" s="63" t="s">
        <v>227</v>
      </c>
      <c r="B91" s="51" t="s">
        <v>11</v>
      </c>
      <c r="C91" s="64">
        <v>200</v>
      </c>
      <c r="D91" s="80"/>
      <c r="E91" s="65"/>
      <c r="F91" s="51" t="s">
        <v>11</v>
      </c>
      <c r="G91" s="64">
        <v>200</v>
      </c>
    </row>
    <row r="92" spans="1:7" ht="16.5" x14ac:dyDescent="0.25">
      <c r="A92" s="66"/>
      <c r="B92" s="51" t="s">
        <v>100</v>
      </c>
      <c r="C92" s="64">
        <v>40</v>
      </c>
      <c r="D92" s="80" t="s">
        <v>464</v>
      </c>
      <c r="E92" s="61"/>
      <c r="F92" s="51" t="s">
        <v>465</v>
      </c>
      <c r="G92" s="64">
        <v>30</v>
      </c>
    </row>
    <row r="93" spans="1:7" ht="16.5" x14ac:dyDescent="0.25">
      <c r="A93" s="63" t="s">
        <v>228</v>
      </c>
      <c r="B93" s="51" t="s">
        <v>51</v>
      </c>
      <c r="C93" s="64">
        <v>100</v>
      </c>
      <c r="D93" s="80"/>
      <c r="E93" s="62"/>
      <c r="F93" s="51" t="s">
        <v>51</v>
      </c>
      <c r="G93" s="64">
        <v>100</v>
      </c>
    </row>
    <row r="94" spans="1:7" ht="16.5" x14ac:dyDescent="0.3">
      <c r="A94" s="176" t="s">
        <v>46</v>
      </c>
      <c r="B94" s="176"/>
      <c r="C94" s="67">
        <v>615</v>
      </c>
      <c r="D94" s="81"/>
      <c r="E94" s="62"/>
      <c r="F94" s="68" t="s">
        <v>46</v>
      </c>
      <c r="G94" s="67">
        <f>SUM(G86:G93)</f>
        <v>605</v>
      </c>
    </row>
    <row r="95" spans="1:7" ht="16.5" x14ac:dyDescent="0.25">
      <c r="A95" s="179" t="s">
        <v>13</v>
      </c>
      <c r="B95" s="179"/>
      <c r="C95" s="179"/>
      <c r="D95" s="95"/>
      <c r="E95" s="62"/>
      <c r="F95" s="179" t="s">
        <v>13</v>
      </c>
      <c r="G95" s="179"/>
    </row>
    <row r="96" spans="1:7" ht="33" x14ac:dyDescent="0.25">
      <c r="A96" s="63" t="s">
        <v>259</v>
      </c>
      <c r="B96" s="51" t="s">
        <v>179</v>
      </c>
      <c r="C96" s="64">
        <v>60</v>
      </c>
      <c r="D96" s="80"/>
      <c r="E96" s="62"/>
      <c r="F96" s="51" t="s">
        <v>179</v>
      </c>
      <c r="G96" s="64">
        <v>60</v>
      </c>
    </row>
    <row r="97" spans="1:7" ht="33" x14ac:dyDescent="0.25">
      <c r="A97" s="66" t="s">
        <v>251</v>
      </c>
      <c r="B97" s="51" t="s">
        <v>174</v>
      </c>
      <c r="C97" s="64">
        <v>220</v>
      </c>
      <c r="D97" s="80"/>
      <c r="E97" s="62"/>
      <c r="F97" s="51" t="s">
        <v>491</v>
      </c>
      <c r="G97" s="64">
        <v>225</v>
      </c>
    </row>
    <row r="98" spans="1:7" ht="16.5" x14ac:dyDescent="0.25">
      <c r="A98" s="63" t="s">
        <v>252</v>
      </c>
      <c r="B98" s="51" t="s">
        <v>175</v>
      </c>
      <c r="C98" s="64">
        <v>90</v>
      </c>
      <c r="D98" s="80"/>
      <c r="E98" s="62"/>
      <c r="F98" s="51" t="s">
        <v>175</v>
      </c>
      <c r="G98" s="64">
        <v>90</v>
      </c>
    </row>
    <row r="99" spans="1:7" ht="82.5" x14ac:dyDescent="0.25">
      <c r="A99" s="63" t="s">
        <v>253</v>
      </c>
      <c r="B99" s="51" t="s">
        <v>189</v>
      </c>
      <c r="C99" s="64">
        <v>150</v>
      </c>
      <c r="D99" s="80" t="s">
        <v>492</v>
      </c>
      <c r="E99" s="62"/>
      <c r="F99" s="51" t="s">
        <v>493</v>
      </c>
      <c r="G99" s="64">
        <v>150</v>
      </c>
    </row>
    <row r="100" spans="1:7" ht="16.5" x14ac:dyDescent="0.25">
      <c r="A100" s="63" t="s">
        <v>254</v>
      </c>
      <c r="B100" s="51" t="s">
        <v>54</v>
      </c>
      <c r="C100" s="64">
        <v>200</v>
      </c>
      <c r="D100" s="80"/>
      <c r="E100" s="62"/>
      <c r="F100" s="51" t="s">
        <v>54</v>
      </c>
      <c r="G100" s="64">
        <v>200</v>
      </c>
    </row>
    <row r="101" spans="1:7" ht="16.5" x14ac:dyDescent="0.3">
      <c r="A101" s="66"/>
      <c r="B101" s="51" t="s">
        <v>100</v>
      </c>
      <c r="C101" s="64">
        <v>20</v>
      </c>
      <c r="D101" s="80" t="s">
        <v>464</v>
      </c>
      <c r="E101" s="65"/>
      <c r="F101" s="51" t="s">
        <v>465</v>
      </c>
      <c r="G101" s="64">
        <v>80</v>
      </c>
    </row>
    <row r="102" spans="1:7" ht="16.5" x14ac:dyDescent="0.25">
      <c r="A102" s="66"/>
      <c r="B102" s="51" t="s">
        <v>156</v>
      </c>
      <c r="C102" s="64">
        <v>50</v>
      </c>
      <c r="D102" s="80" t="s">
        <v>464</v>
      </c>
      <c r="E102" s="61"/>
      <c r="F102" s="51"/>
      <c r="G102" s="64"/>
    </row>
    <row r="103" spans="1:7" ht="16.5" x14ac:dyDescent="0.25">
      <c r="A103" s="63" t="s">
        <v>228</v>
      </c>
      <c r="B103" s="51" t="s">
        <v>45</v>
      </c>
      <c r="C103" s="64">
        <v>100</v>
      </c>
      <c r="D103" s="80"/>
      <c r="E103" s="62"/>
      <c r="F103" s="51" t="s">
        <v>45</v>
      </c>
      <c r="G103" s="64">
        <v>100</v>
      </c>
    </row>
    <row r="104" spans="1:7" ht="16.5" x14ac:dyDescent="0.3">
      <c r="A104" s="176" t="s">
        <v>49</v>
      </c>
      <c r="B104" s="176"/>
      <c r="C104" s="67">
        <v>890</v>
      </c>
      <c r="D104" s="81"/>
      <c r="E104" s="62"/>
      <c r="F104" s="68" t="s">
        <v>49</v>
      </c>
      <c r="G104" s="67">
        <f>SUM(G96:G103)</f>
        <v>905</v>
      </c>
    </row>
    <row r="105" spans="1:7" ht="16.5" x14ac:dyDescent="0.3">
      <c r="A105" s="177" t="s">
        <v>14</v>
      </c>
      <c r="B105" s="177"/>
      <c r="C105" s="177"/>
      <c r="D105" s="82"/>
      <c r="E105" s="62"/>
      <c r="F105" s="177" t="s">
        <v>14</v>
      </c>
      <c r="G105" s="177"/>
    </row>
    <row r="106" spans="1:7" ht="99" x14ac:dyDescent="0.3">
      <c r="A106" s="63" t="s">
        <v>255</v>
      </c>
      <c r="B106" s="51" t="s">
        <v>176</v>
      </c>
      <c r="C106" s="64">
        <v>75</v>
      </c>
      <c r="D106" s="80" t="s">
        <v>494</v>
      </c>
      <c r="E106" s="65"/>
      <c r="F106" s="51" t="s">
        <v>649</v>
      </c>
      <c r="G106" s="64">
        <v>25</v>
      </c>
    </row>
    <row r="107" spans="1:7" ht="49.5" x14ac:dyDescent="0.3">
      <c r="A107" s="70"/>
      <c r="B107" s="51" t="s">
        <v>164</v>
      </c>
      <c r="C107" s="64">
        <v>200</v>
      </c>
      <c r="D107" s="80" t="s">
        <v>476</v>
      </c>
      <c r="E107" s="71"/>
      <c r="F107" s="51" t="s">
        <v>449</v>
      </c>
      <c r="G107" s="64">
        <v>200</v>
      </c>
    </row>
    <row r="108" spans="1:7" ht="16.5" x14ac:dyDescent="0.25">
      <c r="A108" s="63" t="s">
        <v>228</v>
      </c>
      <c r="B108" s="51" t="s">
        <v>92</v>
      </c>
      <c r="C108" s="64">
        <v>100</v>
      </c>
      <c r="D108" s="80"/>
      <c r="E108" s="47"/>
      <c r="F108" s="51" t="s">
        <v>92</v>
      </c>
      <c r="G108" s="64">
        <v>100</v>
      </c>
    </row>
    <row r="109" spans="1:7" ht="16.5" x14ac:dyDescent="0.3">
      <c r="A109" s="176" t="s">
        <v>74</v>
      </c>
      <c r="B109" s="176"/>
      <c r="C109" s="67">
        <v>375</v>
      </c>
      <c r="D109" s="81"/>
      <c r="E109" s="61"/>
      <c r="F109" s="68" t="s">
        <v>74</v>
      </c>
      <c r="G109" s="67">
        <f>SUM(G106:G108)</f>
        <v>325</v>
      </c>
    </row>
    <row r="110" spans="1:7" ht="16.5" x14ac:dyDescent="0.3">
      <c r="A110" s="176" t="s">
        <v>397</v>
      </c>
      <c r="B110" s="176"/>
      <c r="C110" s="69" t="s">
        <v>423</v>
      </c>
      <c r="D110" s="83"/>
      <c r="E110" s="62"/>
      <c r="F110" s="68" t="s">
        <v>397</v>
      </c>
      <c r="G110" s="69">
        <f>G109+G104+G94</f>
        <v>1835</v>
      </c>
    </row>
    <row r="111" spans="1:7" ht="16.5" x14ac:dyDescent="0.3">
      <c r="A111" s="178" t="s">
        <v>424</v>
      </c>
      <c r="B111" s="178"/>
      <c r="C111" s="178"/>
      <c r="D111" s="79"/>
      <c r="E111" s="65"/>
      <c r="F111" s="178" t="s">
        <v>424</v>
      </c>
      <c r="G111" s="178"/>
    </row>
    <row r="112" spans="1:7" ht="16.5" x14ac:dyDescent="0.3">
      <c r="A112" s="179" t="s">
        <v>109</v>
      </c>
      <c r="B112" s="179"/>
      <c r="C112" s="179"/>
      <c r="D112" s="95"/>
      <c r="E112" s="65"/>
      <c r="F112" s="179" t="s">
        <v>109</v>
      </c>
      <c r="G112" s="179"/>
    </row>
    <row r="113" spans="1:7" ht="16.5" x14ac:dyDescent="0.3">
      <c r="A113" s="63" t="s">
        <v>223</v>
      </c>
      <c r="B113" s="51" t="s">
        <v>43</v>
      </c>
      <c r="C113" s="64">
        <v>10</v>
      </c>
      <c r="D113" s="80"/>
      <c r="E113" s="65"/>
      <c r="F113" s="51" t="s">
        <v>43</v>
      </c>
      <c r="G113" s="64">
        <v>10</v>
      </c>
    </row>
    <row r="114" spans="1:7" ht="99" x14ac:dyDescent="0.3">
      <c r="A114" s="63" t="s">
        <v>256</v>
      </c>
      <c r="B114" s="51" t="s">
        <v>177</v>
      </c>
      <c r="C114" s="64">
        <v>90</v>
      </c>
      <c r="D114" s="80" t="s">
        <v>479</v>
      </c>
      <c r="E114" s="65"/>
      <c r="F114" s="51" t="s">
        <v>495</v>
      </c>
      <c r="G114" s="64">
        <v>90</v>
      </c>
    </row>
    <row r="115" spans="1:7" ht="99" x14ac:dyDescent="0.25">
      <c r="A115" s="66" t="s">
        <v>257</v>
      </c>
      <c r="B115" s="51" t="s">
        <v>178</v>
      </c>
      <c r="C115" s="64">
        <v>150</v>
      </c>
      <c r="D115" s="80" t="s">
        <v>496</v>
      </c>
      <c r="E115" s="61"/>
      <c r="F115" s="51" t="s">
        <v>497</v>
      </c>
      <c r="G115" s="64">
        <v>150</v>
      </c>
    </row>
    <row r="116" spans="1:7" ht="49.5" x14ac:dyDescent="0.25">
      <c r="A116" s="63" t="s">
        <v>258</v>
      </c>
      <c r="B116" s="51" t="s">
        <v>12</v>
      </c>
      <c r="C116" s="64">
        <v>200</v>
      </c>
      <c r="D116" s="80" t="s">
        <v>498</v>
      </c>
      <c r="E116" s="62"/>
      <c r="F116" s="51" t="s">
        <v>420</v>
      </c>
      <c r="G116" s="64">
        <v>200</v>
      </c>
    </row>
    <row r="117" spans="1:7" ht="16.5" x14ac:dyDescent="0.25">
      <c r="A117" s="66"/>
      <c r="B117" s="51" t="s">
        <v>100</v>
      </c>
      <c r="C117" s="64">
        <v>40</v>
      </c>
      <c r="D117" s="80"/>
      <c r="E117" s="62"/>
      <c r="F117" s="51" t="s">
        <v>465</v>
      </c>
      <c r="G117" s="64">
        <v>30</v>
      </c>
    </row>
    <row r="118" spans="1:7" ht="16.5" x14ac:dyDescent="0.25">
      <c r="A118" s="63" t="s">
        <v>228</v>
      </c>
      <c r="B118" s="51" t="s">
        <v>45</v>
      </c>
      <c r="C118" s="64">
        <v>100</v>
      </c>
      <c r="D118" s="80"/>
      <c r="E118" s="62"/>
      <c r="F118" s="51" t="s">
        <v>45</v>
      </c>
      <c r="G118" s="64">
        <v>100</v>
      </c>
    </row>
    <row r="119" spans="1:7" ht="16.5" x14ac:dyDescent="0.3">
      <c r="A119" s="176" t="s">
        <v>46</v>
      </c>
      <c r="B119" s="176"/>
      <c r="C119" s="67">
        <v>590</v>
      </c>
      <c r="D119" s="81"/>
      <c r="E119" s="62"/>
      <c r="F119" s="68" t="s">
        <v>46</v>
      </c>
      <c r="G119" s="67">
        <f>SUM(G113:G118)</f>
        <v>580</v>
      </c>
    </row>
    <row r="120" spans="1:7" ht="16.5" x14ac:dyDescent="0.25">
      <c r="A120" s="179" t="s">
        <v>13</v>
      </c>
      <c r="B120" s="179"/>
      <c r="C120" s="179"/>
      <c r="D120" s="95"/>
      <c r="E120" s="62"/>
      <c r="F120" s="179" t="s">
        <v>13</v>
      </c>
      <c r="G120" s="179"/>
    </row>
    <row r="121" spans="1:7" ht="33" x14ac:dyDescent="0.25">
      <c r="A121" s="63" t="s">
        <v>250</v>
      </c>
      <c r="B121" s="51" t="s">
        <v>173</v>
      </c>
      <c r="C121" s="64">
        <v>60</v>
      </c>
      <c r="D121" s="80"/>
      <c r="E121" s="62"/>
      <c r="F121" s="51" t="s">
        <v>173</v>
      </c>
      <c r="G121" s="64">
        <v>60</v>
      </c>
    </row>
    <row r="122" spans="1:7" ht="49.5" x14ac:dyDescent="0.25">
      <c r="A122" s="72" t="s">
        <v>260</v>
      </c>
      <c r="B122" s="51" t="s">
        <v>87</v>
      </c>
      <c r="C122" s="64">
        <v>220</v>
      </c>
      <c r="D122" s="80" t="s">
        <v>499</v>
      </c>
      <c r="E122" s="62"/>
      <c r="F122" s="51" t="s">
        <v>570</v>
      </c>
      <c r="G122" s="64">
        <v>215</v>
      </c>
    </row>
    <row r="123" spans="1:7" ht="49.5" x14ac:dyDescent="0.25">
      <c r="A123" s="66" t="s">
        <v>261</v>
      </c>
      <c r="B123" s="51" t="s">
        <v>180</v>
      </c>
      <c r="C123" s="64">
        <v>240</v>
      </c>
      <c r="D123" s="80" t="s">
        <v>499</v>
      </c>
      <c r="E123" s="62"/>
      <c r="F123" s="51" t="s">
        <v>467</v>
      </c>
      <c r="G123" s="64">
        <v>90</v>
      </c>
    </row>
    <row r="124" spans="1:7" ht="16.5" x14ac:dyDescent="0.25">
      <c r="A124" s="66"/>
      <c r="B124" s="51"/>
      <c r="C124" s="64"/>
      <c r="D124" s="80"/>
      <c r="E124" s="62"/>
      <c r="F124" s="51" t="s">
        <v>437</v>
      </c>
      <c r="G124" s="64">
        <v>150</v>
      </c>
    </row>
    <row r="125" spans="1:7" ht="16.5" x14ac:dyDescent="0.3">
      <c r="A125" s="63" t="s">
        <v>247</v>
      </c>
      <c r="B125" s="51" t="s">
        <v>91</v>
      </c>
      <c r="C125" s="64">
        <v>200</v>
      </c>
      <c r="D125" s="80"/>
      <c r="E125" s="65"/>
      <c r="F125" s="51" t="s">
        <v>91</v>
      </c>
      <c r="G125" s="64">
        <v>200</v>
      </c>
    </row>
    <row r="126" spans="1:7" ht="16.5" x14ac:dyDescent="0.25">
      <c r="A126" s="66"/>
      <c r="B126" s="51" t="s">
        <v>100</v>
      </c>
      <c r="C126" s="64">
        <v>20</v>
      </c>
      <c r="D126" s="80" t="s">
        <v>464</v>
      </c>
      <c r="E126" s="61"/>
      <c r="F126" s="51" t="s">
        <v>465</v>
      </c>
      <c r="G126" s="64">
        <v>70</v>
      </c>
    </row>
    <row r="127" spans="1:7" ht="16.5" x14ac:dyDescent="0.25">
      <c r="A127" s="66"/>
      <c r="B127" s="51" t="s">
        <v>156</v>
      </c>
      <c r="C127" s="64">
        <v>50</v>
      </c>
      <c r="D127" s="80" t="s">
        <v>464</v>
      </c>
      <c r="E127" s="62"/>
      <c r="F127" s="51"/>
      <c r="G127" s="64"/>
    </row>
    <row r="128" spans="1:7" ht="16.5" x14ac:dyDescent="0.25">
      <c r="A128" s="63" t="s">
        <v>228</v>
      </c>
      <c r="B128" s="51" t="s">
        <v>51</v>
      </c>
      <c r="C128" s="64">
        <v>100</v>
      </c>
      <c r="D128" s="80"/>
      <c r="E128" s="62"/>
      <c r="F128" s="51" t="s">
        <v>51</v>
      </c>
      <c r="G128" s="64">
        <v>100</v>
      </c>
    </row>
    <row r="129" spans="1:7" ht="16.5" x14ac:dyDescent="0.3">
      <c r="A129" s="180" t="s">
        <v>49</v>
      </c>
      <c r="B129" s="181"/>
      <c r="C129" s="67">
        <v>890</v>
      </c>
      <c r="D129" s="81"/>
      <c r="E129" s="62"/>
      <c r="F129" s="96" t="s">
        <v>49</v>
      </c>
      <c r="G129" s="67">
        <f>SUM(G121:G128)</f>
        <v>885</v>
      </c>
    </row>
    <row r="130" spans="1:7" ht="16.5" x14ac:dyDescent="0.3">
      <c r="A130" s="177" t="s">
        <v>14</v>
      </c>
      <c r="B130" s="177"/>
      <c r="C130" s="177"/>
      <c r="D130" s="82"/>
      <c r="E130" s="65"/>
      <c r="F130" s="177" t="s">
        <v>14</v>
      </c>
      <c r="G130" s="177"/>
    </row>
    <row r="131" spans="1:7" ht="49.5" x14ac:dyDescent="0.3">
      <c r="A131" s="63" t="s">
        <v>292</v>
      </c>
      <c r="B131" s="51" t="s">
        <v>181</v>
      </c>
      <c r="C131" s="64">
        <v>75</v>
      </c>
      <c r="D131" s="80" t="s">
        <v>500</v>
      </c>
      <c r="E131" s="71"/>
      <c r="F131" s="51" t="s">
        <v>478</v>
      </c>
      <c r="G131" s="64">
        <v>100</v>
      </c>
    </row>
    <row r="132" spans="1:7" ht="16.5" x14ac:dyDescent="0.25">
      <c r="A132" s="70"/>
      <c r="B132" s="51" t="s">
        <v>182</v>
      </c>
      <c r="C132" s="64">
        <v>200</v>
      </c>
      <c r="D132" s="80"/>
      <c r="E132" s="47"/>
      <c r="F132" s="51" t="s">
        <v>182</v>
      </c>
      <c r="G132" s="64">
        <v>200</v>
      </c>
    </row>
    <row r="133" spans="1:7" ht="16.5" x14ac:dyDescent="0.25">
      <c r="A133" s="66" t="s">
        <v>228</v>
      </c>
      <c r="B133" s="51" t="s">
        <v>157</v>
      </c>
      <c r="C133" s="64">
        <v>150</v>
      </c>
      <c r="D133" s="80"/>
      <c r="E133" s="61"/>
      <c r="F133" s="51" t="s">
        <v>157</v>
      </c>
      <c r="G133" s="64">
        <v>150</v>
      </c>
    </row>
    <row r="134" spans="1:7" ht="16.5" x14ac:dyDescent="0.3">
      <c r="A134" s="176" t="s">
        <v>74</v>
      </c>
      <c r="B134" s="176"/>
      <c r="C134" s="67">
        <v>425</v>
      </c>
      <c r="D134" s="81"/>
      <c r="E134" s="62"/>
      <c r="F134" s="68" t="s">
        <v>74</v>
      </c>
      <c r="G134" s="67">
        <f>SUM(G131:G133)</f>
        <v>450</v>
      </c>
    </row>
    <row r="135" spans="1:7" ht="16.5" x14ac:dyDescent="0.3">
      <c r="A135" s="176" t="s">
        <v>425</v>
      </c>
      <c r="B135" s="176"/>
      <c r="C135" s="69" t="s">
        <v>93</v>
      </c>
      <c r="D135" s="83"/>
      <c r="E135" s="62"/>
      <c r="F135" s="68" t="s">
        <v>425</v>
      </c>
      <c r="G135" s="69">
        <f>G119+G129+G134</f>
        <v>1915</v>
      </c>
    </row>
    <row r="136" spans="1:7" ht="16.5" x14ac:dyDescent="0.25">
      <c r="A136" s="178" t="s">
        <v>426</v>
      </c>
      <c r="B136" s="178"/>
      <c r="C136" s="178"/>
      <c r="D136" s="79"/>
      <c r="E136" s="61"/>
      <c r="F136" s="178" t="s">
        <v>426</v>
      </c>
      <c r="G136" s="178"/>
    </row>
    <row r="137" spans="1:7" ht="16.5" x14ac:dyDescent="0.25">
      <c r="A137" s="179" t="s">
        <v>109</v>
      </c>
      <c r="B137" s="179"/>
      <c r="C137" s="179"/>
      <c r="D137" s="95"/>
      <c r="E137" s="61"/>
      <c r="F137" s="179" t="s">
        <v>109</v>
      </c>
      <c r="G137" s="179"/>
    </row>
    <row r="138" spans="1:7" ht="16.5" x14ac:dyDescent="0.25">
      <c r="A138" s="63" t="s">
        <v>223</v>
      </c>
      <c r="B138" s="51" t="s">
        <v>43</v>
      </c>
      <c r="C138" s="64">
        <v>10</v>
      </c>
      <c r="D138" s="80"/>
      <c r="E138" s="61"/>
      <c r="F138" s="51" t="s">
        <v>43</v>
      </c>
      <c r="G138" s="64">
        <v>10</v>
      </c>
    </row>
    <row r="139" spans="1:7" ht="16.5" x14ac:dyDescent="0.25">
      <c r="A139" s="63" t="s">
        <v>224</v>
      </c>
      <c r="B139" s="51" t="s">
        <v>44</v>
      </c>
      <c r="C139" s="64">
        <v>15</v>
      </c>
      <c r="D139" s="80"/>
      <c r="E139" s="61"/>
      <c r="F139" s="51" t="s">
        <v>44</v>
      </c>
      <c r="G139" s="64">
        <v>20</v>
      </c>
    </row>
    <row r="140" spans="1:7" ht="16.5" x14ac:dyDescent="0.25">
      <c r="A140" s="63" t="s">
        <v>225</v>
      </c>
      <c r="B140" s="51" t="s">
        <v>76</v>
      </c>
      <c r="C140" s="64">
        <v>40</v>
      </c>
      <c r="D140" s="80"/>
      <c r="E140" s="62"/>
      <c r="F140" s="51" t="s">
        <v>76</v>
      </c>
      <c r="G140" s="64">
        <v>40</v>
      </c>
    </row>
    <row r="141" spans="1:7" ht="33" x14ac:dyDescent="0.25">
      <c r="A141" s="63" t="s">
        <v>262</v>
      </c>
      <c r="B141" s="51" t="s">
        <v>81</v>
      </c>
      <c r="C141" s="64">
        <v>210</v>
      </c>
      <c r="D141" s="80"/>
      <c r="E141" s="62"/>
      <c r="F141" s="51" t="s">
        <v>501</v>
      </c>
      <c r="G141" s="64">
        <v>200</v>
      </c>
    </row>
    <row r="142" spans="1:7" ht="16.5" x14ac:dyDescent="0.25">
      <c r="A142" s="63"/>
      <c r="B142" s="51"/>
      <c r="C142" s="64"/>
      <c r="D142" s="80"/>
      <c r="E142" s="62"/>
      <c r="F142" s="51"/>
      <c r="G142" s="64"/>
    </row>
    <row r="143" spans="1:7" ht="16.5" x14ac:dyDescent="0.25">
      <c r="A143" s="66" t="s">
        <v>227</v>
      </c>
      <c r="B143" s="51" t="s">
        <v>55</v>
      </c>
      <c r="C143" s="64">
        <v>200</v>
      </c>
      <c r="D143" s="80"/>
      <c r="E143" s="62"/>
      <c r="F143" s="51" t="s">
        <v>55</v>
      </c>
      <c r="G143" s="64">
        <v>200</v>
      </c>
    </row>
    <row r="144" spans="1:7" ht="16.5" x14ac:dyDescent="0.25">
      <c r="A144" s="66"/>
      <c r="B144" s="51" t="s">
        <v>100</v>
      </c>
      <c r="C144" s="64">
        <v>40</v>
      </c>
      <c r="D144" s="80" t="s">
        <v>464</v>
      </c>
      <c r="E144" s="62"/>
      <c r="F144" s="51" t="s">
        <v>465</v>
      </c>
      <c r="G144" s="64">
        <v>40</v>
      </c>
    </row>
    <row r="145" spans="1:7" ht="16.5" x14ac:dyDescent="0.25">
      <c r="A145" s="63" t="s">
        <v>228</v>
      </c>
      <c r="B145" s="51" t="s">
        <v>51</v>
      </c>
      <c r="C145" s="64">
        <v>100</v>
      </c>
      <c r="D145" s="80"/>
      <c r="E145" s="62"/>
      <c r="F145" s="51" t="s">
        <v>51</v>
      </c>
      <c r="G145" s="64">
        <v>100</v>
      </c>
    </row>
    <row r="146" spans="1:7" ht="16.5" x14ac:dyDescent="0.3">
      <c r="A146" s="176" t="s">
        <v>46</v>
      </c>
      <c r="B146" s="176"/>
      <c r="C146" s="67">
        <v>615</v>
      </c>
      <c r="D146" s="81"/>
      <c r="E146" s="62"/>
      <c r="F146" s="68" t="s">
        <v>46</v>
      </c>
      <c r="G146" s="67">
        <f>SUM(G138:G145)</f>
        <v>610</v>
      </c>
    </row>
    <row r="147" spans="1:7" ht="16.5" x14ac:dyDescent="0.3">
      <c r="A147" s="179" t="s">
        <v>13</v>
      </c>
      <c r="B147" s="179"/>
      <c r="C147" s="179"/>
      <c r="D147" s="95"/>
      <c r="E147" s="65"/>
      <c r="F147" s="179" t="s">
        <v>13</v>
      </c>
      <c r="G147" s="179"/>
    </row>
    <row r="148" spans="1:7" ht="16.5" x14ac:dyDescent="0.25">
      <c r="A148" s="63" t="s">
        <v>263</v>
      </c>
      <c r="B148" s="51" t="s">
        <v>183</v>
      </c>
      <c r="C148" s="64">
        <v>60</v>
      </c>
      <c r="D148" s="80"/>
      <c r="E148" s="61"/>
      <c r="F148" s="51" t="s">
        <v>183</v>
      </c>
      <c r="G148" s="64">
        <v>60</v>
      </c>
    </row>
    <row r="149" spans="1:7" ht="33" x14ac:dyDescent="0.25">
      <c r="A149" s="66" t="s">
        <v>264</v>
      </c>
      <c r="B149" s="51" t="s">
        <v>184</v>
      </c>
      <c r="C149" s="64">
        <v>215</v>
      </c>
      <c r="D149" s="80"/>
      <c r="E149" s="62"/>
      <c r="F149" s="51" t="s">
        <v>184</v>
      </c>
      <c r="G149" s="64">
        <v>215</v>
      </c>
    </row>
    <row r="150" spans="1:7" ht="99" x14ac:dyDescent="0.25">
      <c r="A150" s="66" t="s">
        <v>265</v>
      </c>
      <c r="B150" s="51" t="s">
        <v>185</v>
      </c>
      <c r="C150" s="64">
        <v>120</v>
      </c>
      <c r="D150" s="80" t="s">
        <v>479</v>
      </c>
      <c r="E150" s="62"/>
      <c r="F150" s="51" t="s">
        <v>502</v>
      </c>
      <c r="G150" s="64">
        <v>95</v>
      </c>
    </row>
    <row r="151" spans="1:7" ht="16.5" x14ac:dyDescent="0.25">
      <c r="A151" s="63" t="s">
        <v>231</v>
      </c>
      <c r="B151" s="51" t="s">
        <v>47</v>
      </c>
      <c r="C151" s="64">
        <v>150</v>
      </c>
      <c r="D151" s="80"/>
      <c r="E151" s="62"/>
      <c r="F151" s="51" t="s">
        <v>47</v>
      </c>
      <c r="G151" s="64">
        <v>150</v>
      </c>
    </row>
    <row r="152" spans="1:7" ht="16.5" x14ac:dyDescent="0.3">
      <c r="A152" s="66" t="s">
        <v>266</v>
      </c>
      <c r="B152" s="51" t="s">
        <v>56</v>
      </c>
      <c r="C152" s="64">
        <v>200</v>
      </c>
      <c r="D152" s="80"/>
      <c r="E152" s="65"/>
      <c r="F152" s="51" t="s">
        <v>56</v>
      </c>
      <c r="G152" s="64">
        <v>200</v>
      </c>
    </row>
    <row r="153" spans="1:7" ht="16.5" x14ac:dyDescent="0.3">
      <c r="A153" s="66"/>
      <c r="B153" s="51" t="s">
        <v>100</v>
      </c>
      <c r="C153" s="64">
        <v>20</v>
      </c>
      <c r="D153" s="80" t="s">
        <v>464</v>
      </c>
      <c r="E153" s="71"/>
      <c r="F153" s="51" t="s">
        <v>465</v>
      </c>
      <c r="G153" s="64">
        <v>70</v>
      </c>
    </row>
    <row r="154" spans="1:7" ht="16.5" x14ac:dyDescent="0.25">
      <c r="A154" s="66"/>
      <c r="B154" s="51" t="s">
        <v>156</v>
      </c>
      <c r="C154" s="64">
        <v>50</v>
      </c>
      <c r="D154" s="80" t="s">
        <v>464</v>
      </c>
      <c r="E154" s="47"/>
      <c r="F154" s="51"/>
      <c r="G154" s="64"/>
    </row>
    <row r="155" spans="1:7" ht="16.5" x14ac:dyDescent="0.25">
      <c r="A155" s="63" t="s">
        <v>228</v>
      </c>
      <c r="B155" s="51" t="s">
        <v>45</v>
      </c>
      <c r="C155" s="64">
        <v>100</v>
      </c>
      <c r="D155" s="80"/>
      <c r="E155" s="57"/>
      <c r="F155" s="51" t="s">
        <v>45</v>
      </c>
      <c r="G155" s="64">
        <v>100</v>
      </c>
    </row>
    <row r="156" spans="1:7" ht="16.5" x14ac:dyDescent="0.3">
      <c r="A156" s="176" t="s">
        <v>49</v>
      </c>
      <c r="B156" s="176"/>
      <c r="C156" s="67">
        <v>915</v>
      </c>
      <c r="D156" s="81"/>
      <c r="E156" s="62"/>
      <c r="F156" s="68" t="s">
        <v>49</v>
      </c>
      <c r="G156" s="67">
        <f>SUM(G148:G155)</f>
        <v>890</v>
      </c>
    </row>
    <row r="157" spans="1:7" ht="16.5" x14ac:dyDescent="0.3">
      <c r="A157" s="177" t="s">
        <v>14</v>
      </c>
      <c r="B157" s="177"/>
      <c r="C157" s="177"/>
      <c r="D157" s="82"/>
      <c r="E157" s="62"/>
      <c r="F157" s="177" t="s">
        <v>14</v>
      </c>
      <c r="G157" s="177"/>
    </row>
    <row r="158" spans="1:7" ht="49.5" x14ac:dyDescent="0.25">
      <c r="A158" s="63" t="s">
        <v>267</v>
      </c>
      <c r="B158" s="51" t="s">
        <v>186</v>
      </c>
      <c r="C158" s="64">
        <v>80</v>
      </c>
      <c r="D158" s="80" t="s">
        <v>500</v>
      </c>
      <c r="E158" s="62"/>
      <c r="F158" s="51" t="s">
        <v>487</v>
      </c>
      <c r="G158" s="64">
        <v>75</v>
      </c>
    </row>
    <row r="159" spans="1:7" ht="16.5" x14ac:dyDescent="0.25">
      <c r="A159" s="63" t="s">
        <v>227</v>
      </c>
      <c r="B159" s="51" t="s">
        <v>11</v>
      </c>
      <c r="C159" s="64">
        <v>200</v>
      </c>
      <c r="D159" s="80"/>
      <c r="E159" s="62"/>
      <c r="F159" s="51" t="s">
        <v>11</v>
      </c>
      <c r="G159" s="64">
        <v>200</v>
      </c>
    </row>
    <row r="160" spans="1:7" ht="16.5" x14ac:dyDescent="0.25">
      <c r="A160" s="63" t="s">
        <v>228</v>
      </c>
      <c r="B160" s="51" t="s">
        <v>45</v>
      </c>
      <c r="C160" s="64">
        <v>100</v>
      </c>
      <c r="D160" s="80"/>
      <c r="E160" s="62"/>
      <c r="F160" s="51" t="s">
        <v>45</v>
      </c>
      <c r="G160" s="64">
        <v>100</v>
      </c>
    </row>
    <row r="161" spans="1:7" ht="16.5" x14ac:dyDescent="0.3">
      <c r="A161" s="176" t="s">
        <v>74</v>
      </c>
      <c r="B161" s="176"/>
      <c r="C161" s="67">
        <v>380</v>
      </c>
      <c r="D161" s="81"/>
      <c r="E161" s="62"/>
      <c r="F161" s="68" t="s">
        <v>74</v>
      </c>
      <c r="G161" s="67">
        <f>SUM(G158:G160)</f>
        <v>375</v>
      </c>
    </row>
    <row r="162" spans="1:7" ht="16.5" x14ac:dyDescent="0.3">
      <c r="A162" s="176" t="s">
        <v>398</v>
      </c>
      <c r="B162" s="176"/>
      <c r="C162" s="69">
        <v>1910</v>
      </c>
      <c r="D162" s="83"/>
      <c r="E162" s="65"/>
      <c r="F162" s="68" t="s">
        <v>398</v>
      </c>
      <c r="G162" s="69">
        <f>G161+G156+G146</f>
        <v>1875</v>
      </c>
    </row>
    <row r="163" spans="1:7" ht="16.5" x14ac:dyDescent="0.25">
      <c r="A163" s="178" t="s">
        <v>427</v>
      </c>
      <c r="B163" s="178"/>
      <c r="C163" s="178"/>
      <c r="D163" s="79"/>
      <c r="E163" s="62"/>
      <c r="F163" s="178" t="s">
        <v>427</v>
      </c>
      <c r="G163" s="178"/>
    </row>
    <row r="164" spans="1:7" ht="16.5" x14ac:dyDescent="0.25">
      <c r="A164" s="179" t="s">
        <v>109</v>
      </c>
      <c r="B164" s="179"/>
      <c r="C164" s="179"/>
      <c r="D164" s="95"/>
      <c r="E164" s="62"/>
      <c r="F164" s="179" t="s">
        <v>109</v>
      </c>
      <c r="G164" s="179"/>
    </row>
    <row r="165" spans="1:7" ht="16.5" x14ac:dyDescent="0.25">
      <c r="A165" s="63" t="s">
        <v>223</v>
      </c>
      <c r="B165" s="51" t="s">
        <v>43</v>
      </c>
      <c r="C165" s="64">
        <v>10</v>
      </c>
      <c r="D165" s="80"/>
      <c r="E165" s="62"/>
      <c r="F165" s="51" t="s">
        <v>43</v>
      </c>
      <c r="G165" s="64">
        <v>10</v>
      </c>
    </row>
    <row r="166" spans="1:7" ht="99" x14ac:dyDescent="0.25">
      <c r="A166" s="66" t="s">
        <v>234</v>
      </c>
      <c r="B166" s="51" t="s">
        <v>187</v>
      </c>
      <c r="C166" s="64">
        <v>180</v>
      </c>
      <c r="D166" s="80" t="s">
        <v>503</v>
      </c>
      <c r="E166" s="62"/>
      <c r="F166" s="51" t="s">
        <v>504</v>
      </c>
      <c r="G166" s="64">
        <v>180</v>
      </c>
    </row>
    <row r="167" spans="1:7" ht="16.5" x14ac:dyDescent="0.25">
      <c r="A167" s="66"/>
      <c r="B167" s="51"/>
      <c r="C167" s="64"/>
      <c r="D167" s="80"/>
      <c r="E167" s="62"/>
      <c r="F167" s="51"/>
      <c r="G167" s="64"/>
    </row>
    <row r="168" spans="1:7" ht="16.5" x14ac:dyDescent="0.25">
      <c r="A168" s="63" t="s">
        <v>235</v>
      </c>
      <c r="B168" s="51" t="s">
        <v>25</v>
      </c>
      <c r="C168" s="64">
        <v>200</v>
      </c>
      <c r="D168" s="80"/>
      <c r="E168" s="62"/>
      <c r="F168" s="51" t="s">
        <v>25</v>
      </c>
      <c r="G168" s="64">
        <v>200</v>
      </c>
    </row>
    <row r="169" spans="1:7" ht="49.5" x14ac:dyDescent="0.25">
      <c r="A169" s="66"/>
      <c r="B169" s="51" t="s">
        <v>26</v>
      </c>
      <c r="C169" s="64">
        <v>50</v>
      </c>
      <c r="D169" s="80" t="s">
        <v>500</v>
      </c>
      <c r="E169" s="62"/>
      <c r="F169" s="51" t="s">
        <v>465</v>
      </c>
      <c r="G169" s="64">
        <v>40</v>
      </c>
    </row>
    <row r="170" spans="1:7" ht="16.5" x14ac:dyDescent="0.25">
      <c r="A170" s="66" t="s">
        <v>228</v>
      </c>
      <c r="B170" s="51" t="s">
        <v>45</v>
      </c>
      <c r="C170" s="64">
        <v>100</v>
      </c>
      <c r="D170" s="80"/>
      <c r="E170" s="62"/>
      <c r="F170" s="51" t="s">
        <v>45</v>
      </c>
      <c r="G170" s="64">
        <v>100</v>
      </c>
    </row>
    <row r="171" spans="1:7" ht="16.5" x14ac:dyDescent="0.3">
      <c r="A171" s="176" t="s">
        <v>46</v>
      </c>
      <c r="B171" s="176"/>
      <c r="C171" s="67">
        <v>540</v>
      </c>
      <c r="D171" s="81"/>
      <c r="E171" s="65"/>
      <c r="F171" s="68" t="s">
        <v>46</v>
      </c>
      <c r="G171" s="67">
        <f>SUM(G165:G170)</f>
        <v>530</v>
      </c>
    </row>
    <row r="172" spans="1:7" ht="16.5" x14ac:dyDescent="0.25">
      <c r="A172" s="179" t="s">
        <v>13</v>
      </c>
      <c r="B172" s="179"/>
      <c r="C172" s="179"/>
      <c r="D172" s="95"/>
      <c r="E172" s="61"/>
      <c r="F172" s="179" t="s">
        <v>13</v>
      </c>
      <c r="G172" s="179"/>
    </row>
    <row r="173" spans="1:7" ht="33" x14ac:dyDescent="0.25">
      <c r="A173" s="63" t="s">
        <v>293</v>
      </c>
      <c r="B173" s="51" t="s">
        <v>213</v>
      </c>
      <c r="C173" s="64">
        <v>60</v>
      </c>
      <c r="D173" s="80"/>
      <c r="E173" s="62"/>
      <c r="F173" s="51" t="s">
        <v>213</v>
      </c>
      <c r="G173" s="64">
        <v>60</v>
      </c>
    </row>
    <row r="174" spans="1:7" ht="82.5" x14ac:dyDescent="0.25">
      <c r="A174" s="66" t="s">
        <v>269</v>
      </c>
      <c r="B174" s="51" t="s">
        <v>89</v>
      </c>
      <c r="C174" s="64">
        <v>220</v>
      </c>
      <c r="D174" s="80" t="s">
        <v>505</v>
      </c>
      <c r="E174" s="62"/>
      <c r="F174" s="51" t="s">
        <v>482</v>
      </c>
      <c r="G174" s="64">
        <v>225</v>
      </c>
    </row>
    <row r="175" spans="1:7" ht="16.5" x14ac:dyDescent="0.25">
      <c r="A175" s="66" t="s">
        <v>270</v>
      </c>
      <c r="B175" s="51" t="s">
        <v>85</v>
      </c>
      <c r="C175" s="64">
        <v>240</v>
      </c>
      <c r="D175" s="80"/>
      <c r="E175" s="62"/>
      <c r="F175" s="51" t="s">
        <v>85</v>
      </c>
      <c r="G175" s="64">
        <v>240</v>
      </c>
    </row>
    <row r="176" spans="1:7" ht="16.5" x14ac:dyDescent="0.3">
      <c r="A176" s="73" t="s">
        <v>254</v>
      </c>
      <c r="B176" s="51" t="s">
        <v>58</v>
      </c>
      <c r="C176" s="64">
        <v>200</v>
      </c>
      <c r="D176" s="80"/>
      <c r="E176" s="65"/>
      <c r="F176" s="51" t="s">
        <v>58</v>
      </c>
      <c r="G176" s="64">
        <v>200</v>
      </c>
    </row>
    <row r="177" spans="1:7" ht="16.5" x14ac:dyDescent="0.3">
      <c r="A177" s="66"/>
      <c r="B177" s="51" t="s">
        <v>100</v>
      </c>
      <c r="C177" s="64">
        <v>20</v>
      </c>
      <c r="D177" s="80" t="s">
        <v>464</v>
      </c>
      <c r="E177" s="71"/>
      <c r="F177" s="51" t="s">
        <v>465</v>
      </c>
      <c r="G177" s="64">
        <v>60</v>
      </c>
    </row>
    <row r="178" spans="1:7" ht="16.5" x14ac:dyDescent="0.25">
      <c r="A178" s="66"/>
      <c r="B178" s="51" t="s">
        <v>156</v>
      </c>
      <c r="C178" s="64">
        <v>50</v>
      </c>
      <c r="D178" s="80" t="s">
        <v>464</v>
      </c>
      <c r="E178" s="47"/>
      <c r="F178" s="51"/>
      <c r="G178" s="64"/>
    </row>
    <row r="179" spans="1:7" ht="16.5" x14ac:dyDescent="0.25">
      <c r="A179" s="63" t="s">
        <v>228</v>
      </c>
      <c r="B179" s="51" t="s">
        <v>51</v>
      </c>
      <c r="C179" s="64">
        <v>100</v>
      </c>
      <c r="D179" s="80"/>
      <c r="E179" s="57"/>
      <c r="F179" s="51" t="s">
        <v>51</v>
      </c>
      <c r="G179" s="64">
        <v>100</v>
      </c>
    </row>
    <row r="180" spans="1:7" ht="16.5" x14ac:dyDescent="0.3">
      <c r="A180" s="176" t="s">
        <v>49</v>
      </c>
      <c r="B180" s="176"/>
      <c r="C180" s="67">
        <v>890</v>
      </c>
      <c r="D180" s="81"/>
      <c r="E180" s="62"/>
      <c r="F180" s="68" t="s">
        <v>49</v>
      </c>
      <c r="G180" s="67">
        <f>SUM(G173:G179)</f>
        <v>885</v>
      </c>
    </row>
    <row r="181" spans="1:7" ht="16.5" x14ac:dyDescent="0.3">
      <c r="A181" s="177" t="s">
        <v>14</v>
      </c>
      <c r="B181" s="177"/>
      <c r="C181" s="177"/>
      <c r="D181" s="82"/>
      <c r="E181" s="62"/>
      <c r="F181" s="177" t="s">
        <v>14</v>
      </c>
      <c r="G181" s="177"/>
    </row>
    <row r="182" spans="1:7" ht="49.5" x14ac:dyDescent="0.25">
      <c r="A182" s="66" t="s">
        <v>271</v>
      </c>
      <c r="B182" s="51" t="s">
        <v>191</v>
      </c>
      <c r="C182" s="64">
        <v>100</v>
      </c>
      <c r="D182" s="80" t="s">
        <v>506</v>
      </c>
      <c r="E182" s="62"/>
      <c r="F182" s="51" t="s">
        <v>650</v>
      </c>
      <c r="G182" s="64">
        <v>25</v>
      </c>
    </row>
    <row r="183" spans="1:7" ht="16.5" x14ac:dyDescent="0.25">
      <c r="A183" s="74"/>
      <c r="B183" s="51" t="s">
        <v>507</v>
      </c>
      <c r="C183" s="64">
        <v>200</v>
      </c>
      <c r="D183" s="80"/>
      <c r="E183" s="62"/>
      <c r="F183" s="51" t="s">
        <v>507</v>
      </c>
      <c r="G183" s="64">
        <v>200</v>
      </c>
    </row>
    <row r="184" spans="1:7" ht="16.5" x14ac:dyDescent="0.3">
      <c r="A184" s="66" t="s">
        <v>228</v>
      </c>
      <c r="B184" s="51" t="s">
        <v>110</v>
      </c>
      <c r="C184" s="64">
        <v>100</v>
      </c>
      <c r="D184" s="80"/>
      <c r="E184" s="65"/>
      <c r="F184" s="51" t="s">
        <v>110</v>
      </c>
      <c r="G184" s="64">
        <v>100</v>
      </c>
    </row>
    <row r="185" spans="1:7" ht="16.5" x14ac:dyDescent="0.3">
      <c r="A185" s="176" t="s">
        <v>74</v>
      </c>
      <c r="B185" s="176"/>
      <c r="C185" s="67">
        <v>400</v>
      </c>
      <c r="D185" s="81"/>
      <c r="E185" s="61"/>
      <c r="F185" s="68" t="s">
        <v>74</v>
      </c>
      <c r="G185" s="67">
        <f>SUM(G182:G184)</f>
        <v>325</v>
      </c>
    </row>
    <row r="186" spans="1:7" ht="16.5" x14ac:dyDescent="0.3">
      <c r="A186" s="176" t="s">
        <v>399</v>
      </c>
      <c r="B186" s="176"/>
      <c r="C186" s="69" t="s">
        <v>94</v>
      </c>
      <c r="D186" s="83"/>
      <c r="E186" s="61"/>
      <c r="F186" s="68" t="s">
        <v>399</v>
      </c>
      <c r="G186" s="69">
        <f>G171+G180+G185</f>
        <v>1740</v>
      </c>
    </row>
    <row r="187" spans="1:7" ht="16.5" x14ac:dyDescent="0.25">
      <c r="A187" s="178" t="s">
        <v>428</v>
      </c>
      <c r="B187" s="178"/>
      <c r="C187" s="178"/>
      <c r="D187" s="79"/>
      <c r="E187" s="62"/>
      <c r="F187" s="178" t="s">
        <v>428</v>
      </c>
      <c r="G187" s="178"/>
    </row>
    <row r="188" spans="1:7" ht="16.5" x14ac:dyDescent="0.25">
      <c r="A188" s="179" t="s">
        <v>109</v>
      </c>
      <c r="B188" s="179"/>
      <c r="C188" s="179"/>
      <c r="D188" s="95"/>
      <c r="E188" s="62"/>
      <c r="F188" s="179" t="s">
        <v>109</v>
      </c>
      <c r="G188" s="179"/>
    </row>
    <row r="189" spans="1:7" ht="16.5" x14ac:dyDescent="0.25">
      <c r="A189" s="63" t="s">
        <v>223</v>
      </c>
      <c r="B189" s="51" t="s">
        <v>43</v>
      </c>
      <c r="C189" s="64">
        <v>10</v>
      </c>
      <c r="D189" s="80"/>
      <c r="E189" s="62"/>
      <c r="F189" s="51" t="s">
        <v>43</v>
      </c>
      <c r="G189" s="64">
        <v>10</v>
      </c>
    </row>
    <row r="190" spans="1:7" ht="99" x14ac:dyDescent="0.25">
      <c r="A190" s="63" t="s">
        <v>265</v>
      </c>
      <c r="B190" s="51" t="s">
        <v>192</v>
      </c>
      <c r="C190" s="64">
        <v>120</v>
      </c>
      <c r="D190" s="80" t="s">
        <v>508</v>
      </c>
      <c r="E190" s="62"/>
      <c r="F190" s="51" t="s">
        <v>509</v>
      </c>
      <c r="G190" s="64">
        <v>90</v>
      </c>
    </row>
    <row r="191" spans="1:7" ht="16.5" x14ac:dyDescent="0.25">
      <c r="A191" s="63" t="s">
        <v>231</v>
      </c>
      <c r="B191" s="51" t="s">
        <v>47</v>
      </c>
      <c r="C191" s="64">
        <v>150</v>
      </c>
      <c r="D191" s="80"/>
      <c r="E191" s="62"/>
      <c r="F191" s="51" t="s">
        <v>47</v>
      </c>
      <c r="G191" s="64">
        <v>150</v>
      </c>
    </row>
    <row r="192" spans="1:7" ht="16.5" x14ac:dyDescent="0.25">
      <c r="A192" s="66" t="s">
        <v>243</v>
      </c>
      <c r="B192" s="51" t="s">
        <v>52</v>
      </c>
      <c r="C192" s="64">
        <v>200</v>
      </c>
      <c r="D192" s="80"/>
      <c r="E192" s="62"/>
      <c r="F192" s="51" t="s">
        <v>52</v>
      </c>
      <c r="G192" s="64">
        <v>200</v>
      </c>
    </row>
    <row r="193" spans="1:7" ht="16.5" x14ac:dyDescent="0.3">
      <c r="A193" s="66"/>
      <c r="B193" s="51" t="s">
        <v>100</v>
      </c>
      <c r="C193" s="64">
        <v>40</v>
      </c>
      <c r="D193" s="80" t="s">
        <v>464</v>
      </c>
      <c r="E193" s="65"/>
      <c r="F193" s="51" t="s">
        <v>465</v>
      </c>
      <c r="G193" s="64">
        <v>40</v>
      </c>
    </row>
    <row r="194" spans="1:7" ht="16.5" x14ac:dyDescent="0.25">
      <c r="A194" s="63" t="s">
        <v>228</v>
      </c>
      <c r="B194" s="51" t="s">
        <v>51</v>
      </c>
      <c r="C194" s="64">
        <v>100</v>
      </c>
      <c r="D194" s="80"/>
      <c r="E194" s="61"/>
      <c r="F194" s="51" t="s">
        <v>51</v>
      </c>
      <c r="G194" s="64">
        <v>100</v>
      </c>
    </row>
    <row r="195" spans="1:7" ht="16.5" x14ac:dyDescent="0.3">
      <c r="A195" s="176" t="s">
        <v>46</v>
      </c>
      <c r="B195" s="176"/>
      <c r="C195" s="67">
        <v>620</v>
      </c>
      <c r="D195" s="81"/>
      <c r="E195" s="62"/>
      <c r="F195" s="68" t="s">
        <v>46</v>
      </c>
      <c r="G195" s="67">
        <f>SUM(G189:G194)</f>
        <v>590</v>
      </c>
    </row>
    <row r="196" spans="1:7" ht="16.5" x14ac:dyDescent="0.25">
      <c r="A196" s="179" t="s">
        <v>13</v>
      </c>
      <c r="B196" s="179"/>
      <c r="C196" s="179"/>
      <c r="D196" s="95"/>
      <c r="E196" s="62"/>
      <c r="F196" s="179" t="s">
        <v>13</v>
      </c>
      <c r="G196" s="179"/>
    </row>
    <row r="197" spans="1:7" ht="33" x14ac:dyDescent="0.25">
      <c r="A197" s="63" t="s">
        <v>237</v>
      </c>
      <c r="B197" s="51" t="s">
        <v>161</v>
      </c>
      <c r="C197" s="64">
        <v>60</v>
      </c>
      <c r="D197" s="80"/>
      <c r="E197" s="62"/>
      <c r="F197" s="51" t="s">
        <v>161</v>
      </c>
      <c r="G197" s="64">
        <v>60</v>
      </c>
    </row>
    <row r="198" spans="1:7" ht="49.5" x14ac:dyDescent="0.3">
      <c r="A198" s="63" t="s">
        <v>264</v>
      </c>
      <c r="B198" s="51" t="s">
        <v>90</v>
      </c>
      <c r="C198" s="64">
        <v>210</v>
      </c>
      <c r="D198" s="80" t="s">
        <v>510</v>
      </c>
      <c r="E198" s="65"/>
      <c r="F198" s="51" t="s">
        <v>511</v>
      </c>
      <c r="G198" s="64">
        <v>210</v>
      </c>
    </row>
    <row r="199" spans="1:7" ht="99" x14ac:dyDescent="0.3">
      <c r="A199" s="63" t="s">
        <v>273</v>
      </c>
      <c r="B199" s="51" t="s">
        <v>194</v>
      </c>
      <c r="C199" s="64">
        <v>90</v>
      </c>
      <c r="D199" s="80" t="s">
        <v>503</v>
      </c>
      <c r="E199" s="71"/>
      <c r="F199" s="51" t="s">
        <v>512</v>
      </c>
      <c r="G199" s="64">
        <v>95</v>
      </c>
    </row>
    <row r="200" spans="1:7" ht="16.5" x14ac:dyDescent="0.25">
      <c r="A200" s="70" t="s">
        <v>274</v>
      </c>
      <c r="B200" s="51" t="s">
        <v>195</v>
      </c>
      <c r="C200" s="64">
        <v>150</v>
      </c>
      <c r="D200" s="80"/>
      <c r="E200" s="47"/>
      <c r="F200" s="51" t="s">
        <v>195</v>
      </c>
      <c r="G200" s="64">
        <v>150</v>
      </c>
    </row>
    <row r="201" spans="1:7" ht="16.5" x14ac:dyDescent="0.25">
      <c r="A201" s="63" t="s">
        <v>232</v>
      </c>
      <c r="B201" s="51" t="s">
        <v>48</v>
      </c>
      <c r="C201" s="64">
        <v>200</v>
      </c>
      <c r="D201" s="80"/>
      <c r="E201" s="57"/>
      <c r="F201" s="51" t="s">
        <v>48</v>
      </c>
      <c r="G201" s="64">
        <v>200</v>
      </c>
    </row>
    <row r="202" spans="1:7" ht="16.5" x14ac:dyDescent="0.25">
      <c r="A202" s="66"/>
      <c r="B202" s="51" t="s">
        <v>100</v>
      </c>
      <c r="C202" s="64">
        <v>20</v>
      </c>
      <c r="D202" s="80" t="s">
        <v>464</v>
      </c>
      <c r="E202" s="62"/>
      <c r="F202" s="51" t="s">
        <v>465</v>
      </c>
      <c r="G202" s="64">
        <v>70</v>
      </c>
    </row>
    <row r="203" spans="1:7" ht="16.5" x14ac:dyDescent="0.25">
      <c r="A203" s="66"/>
      <c r="B203" s="51" t="s">
        <v>156</v>
      </c>
      <c r="C203" s="64">
        <v>50</v>
      </c>
      <c r="D203" s="80" t="s">
        <v>464</v>
      </c>
      <c r="E203" s="62"/>
      <c r="F203" s="51"/>
      <c r="G203" s="64"/>
    </row>
    <row r="204" spans="1:7" ht="16.5" x14ac:dyDescent="0.25">
      <c r="A204" s="66" t="s">
        <v>228</v>
      </c>
      <c r="B204" s="51" t="s">
        <v>45</v>
      </c>
      <c r="C204" s="64">
        <v>100</v>
      </c>
      <c r="D204" s="80"/>
      <c r="E204" s="62"/>
      <c r="F204" s="51" t="s">
        <v>45</v>
      </c>
      <c r="G204" s="64">
        <v>100</v>
      </c>
    </row>
    <row r="205" spans="1:7" ht="16.5" x14ac:dyDescent="0.3">
      <c r="A205" s="176" t="s">
        <v>49</v>
      </c>
      <c r="B205" s="176"/>
      <c r="C205" s="67">
        <v>880</v>
      </c>
      <c r="D205" s="81"/>
      <c r="E205" s="62"/>
      <c r="F205" s="68" t="s">
        <v>49</v>
      </c>
      <c r="G205" s="67">
        <f>SUM(G197:G204)</f>
        <v>885</v>
      </c>
    </row>
    <row r="206" spans="1:7" ht="16.5" x14ac:dyDescent="0.3">
      <c r="A206" s="177" t="s">
        <v>14</v>
      </c>
      <c r="B206" s="177"/>
      <c r="C206" s="177"/>
      <c r="D206" s="82"/>
      <c r="E206" s="62"/>
      <c r="F206" s="177" t="s">
        <v>14</v>
      </c>
      <c r="G206" s="177"/>
    </row>
    <row r="207" spans="1:7" ht="49.5" x14ac:dyDescent="0.3">
      <c r="A207" s="66" t="s">
        <v>240</v>
      </c>
      <c r="B207" s="51" t="s">
        <v>165</v>
      </c>
      <c r="C207" s="64">
        <v>75</v>
      </c>
      <c r="D207" s="80" t="s">
        <v>500</v>
      </c>
      <c r="E207" s="65"/>
      <c r="F207" s="51" t="s">
        <v>478</v>
      </c>
      <c r="G207" s="64">
        <v>100</v>
      </c>
    </row>
    <row r="208" spans="1:7" ht="49.5" x14ac:dyDescent="0.25">
      <c r="A208" s="70"/>
      <c r="B208" s="51" t="s">
        <v>164</v>
      </c>
      <c r="C208" s="64">
        <v>200</v>
      </c>
      <c r="D208" s="80" t="s">
        <v>476</v>
      </c>
      <c r="E208" s="61"/>
      <c r="F208" s="51" t="s">
        <v>56</v>
      </c>
      <c r="G208" s="64">
        <v>200</v>
      </c>
    </row>
    <row r="209" spans="1:7" ht="16.5" x14ac:dyDescent="0.25">
      <c r="A209" s="63" t="s">
        <v>228</v>
      </c>
      <c r="B209" s="51" t="s">
        <v>51</v>
      </c>
      <c r="C209" s="64">
        <v>100</v>
      </c>
      <c r="D209" s="80"/>
      <c r="E209" s="61"/>
      <c r="F209" s="51" t="s">
        <v>51</v>
      </c>
      <c r="G209" s="64">
        <v>100</v>
      </c>
    </row>
    <row r="210" spans="1:7" ht="16.5" x14ac:dyDescent="0.3">
      <c r="A210" s="176" t="s">
        <v>74</v>
      </c>
      <c r="B210" s="176"/>
      <c r="C210" s="67">
        <v>375</v>
      </c>
      <c r="D210" s="81"/>
      <c r="E210" s="61"/>
      <c r="F210" s="68" t="s">
        <v>74</v>
      </c>
      <c r="G210" s="67">
        <f>SUM(G207:G209)</f>
        <v>400</v>
      </c>
    </row>
    <row r="211" spans="1:7" ht="16.5" x14ac:dyDescent="0.3">
      <c r="A211" s="176" t="s">
        <v>430</v>
      </c>
      <c r="B211" s="176"/>
      <c r="C211" s="69" t="s">
        <v>393</v>
      </c>
      <c r="D211" s="83"/>
      <c r="E211" s="61"/>
      <c r="F211" s="68" t="s">
        <v>430</v>
      </c>
      <c r="G211" s="69">
        <f>G210+G205+G195</f>
        <v>1875</v>
      </c>
    </row>
    <row r="212" spans="1:7" ht="16.5" x14ac:dyDescent="0.25">
      <c r="A212" s="178" t="s">
        <v>431</v>
      </c>
      <c r="B212" s="178"/>
      <c r="C212" s="178"/>
      <c r="D212" s="79"/>
      <c r="E212" s="62"/>
      <c r="F212" s="178" t="s">
        <v>431</v>
      </c>
      <c r="G212" s="178"/>
    </row>
    <row r="213" spans="1:7" ht="16.5" x14ac:dyDescent="0.25">
      <c r="A213" s="179" t="s">
        <v>109</v>
      </c>
      <c r="B213" s="179"/>
      <c r="C213" s="179"/>
      <c r="D213" s="95"/>
      <c r="E213" s="62"/>
      <c r="F213" s="179" t="s">
        <v>109</v>
      </c>
      <c r="G213" s="179"/>
    </row>
    <row r="214" spans="1:7" ht="16.5" x14ac:dyDescent="0.25">
      <c r="A214" s="63" t="s">
        <v>223</v>
      </c>
      <c r="B214" s="51" t="s">
        <v>43</v>
      </c>
      <c r="C214" s="64">
        <v>10</v>
      </c>
      <c r="D214" s="80"/>
      <c r="E214" s="62"/>
      <c r="F214" s="51" t="s">
        <v>43</v>
      </c>
      <c r="G214" s="64">
        <v>10</v>
      </c>
    </row>
    <row r="215" spans="1:7" ht="16.5" x14ac:dyDescent="0.3">
      <c r="A215" s="63" t="s">
        <v>224</v>
      </c>
      <c r="B215" s="51" t="s">
        <v>44</v>
      </c>
      <c r="C215" s="64">
        <v>15</v>
      </c>
      <c r="D215" s="80"/>
      <c r="E215" s="65"/>
      <c r="F215" s="51" t="s">
        <v>44</v>
      </c>
      <c r="G215" s="64">
        <v>20</v>
      </c>
    </row>
    <row r="216" spans="1:7" ht="16.5" x14ac:dyDescent="0.25">
      <c r="A216" s="63" t="s">
        <v>225</v>
      </c>
      <c r="B216" s="51" t="s">
        <v>76</v>
      </c>
      <c r="C216" s="64">
        <v>40</v>
      </c>
      <c r="D216" s="80"/>
      <c r="E216" s="61"/>
      <c r="F216" s="51" t="s">
        <v>76</v>
      </c>
      <c r="G216" s="64">
        <v>40</v>
      </c>
    </row>
    <row r="217" spans="1:7" ht="33" x14ac:dyDescent="0.25">
      <c r="A217" s="63" t="s">
        <v>275</v>
      </c>
      <c r="B217" s="51" t="s">
        <v>82</v>
      </c>
      <c r="C217" s="64">
        <v>210</v>
      </c>
      <c r="D217" s="80"/>
      <c r="E217" s="62"/>
      <c r="F217" s="51" t="s">
        <v>513</v>
      </c>
      <c r="G217" s="64">
        <v>200</v>
      </c>
    </row>
    <row r="218" spans="1:7" ht="16.5" x14ac:dyDescent="0.25">
      <c r="A218" s="63" t="s">
        <v>227</v>
      </c>
      <c r="B218" s="51" t="s">
        <v>11</v>
      </c>
      <c r="C218" s="64">
        <v>200</v>
      </c>
      <c r="D218" s="80"/>
      <c r="E218" s="62"/>
      <c r="F218" s="51" t="s">
        <v>11</v>
      </c>
      <c r="G218" s="64">
        <v>200</v>
      </c>
    </row>
    <row r="219" spans="1:7" ht="16.5" x14ac:dyDescent="0.25">
      <c r="A219" s="66"/>
      <c r="B219" s="51" t="s">
        <v>100</v>
      </c>
      <c r="C219" s="64">
        <v>40</v>
      </c>
      <c r="D219" s="80" t="s">
        <v>464</v>
      </c>
      <c r="E219" s="62"/>
      <c r="F219" s="51" t="s">
        <v>465</v>
      </c>
      <c r="G219" s="64">
        <v>40</v>
      </c>
    </row>
    <row r="220" spans="1:7" ht="16.5" x14ac:dyDescent="0.3">
      <c r="A220" s="63" t="s">
        <v>228</v>
      </c>
      <c r="B220" s="51" t="s">
        <v>45</v>
      </c>
      <c r="C220" s="64">
        <v>100</v>
      </c>
      <c r="D220" s="80"/>
      <c r="E220" s="65"/>
      <c r="F220" s="51" t="s">
        <v>45</v>
      </c>
      <c r="G220" s="64">
        <v>100</v>
      </c>
    </row>
    <row r="221" spans="1:7" ht="16.5" x14ac:dyDescent="0.3">
      <c r="A221" s="176" t="s">
        <v>46</v>
      </c>
      <c r="B221" s="176"/>
      <c r="C221" s="67">
        <v>615</v>
      </c>
      <c r="D221" s="81"/>
      <c r="E221" s="71"/>
      <c r="F221" s="68" t="s">
        <v>46</v>
      </c>
      <c r="G221" s="67">
        <f>SUM(G214:G220)</f>
        <v>610</v>
      </c>
    </row>
    <row r="222" spans="1:7" ht="16.5" x14ac:dyDescent="0.25">
      <c r="A222" s="179" t="s">
        <v>13</v>
      </c>
      <c r="B222" s="179"/>
      <c r="C222" s="179"/>
      <c r="D222" s="95"/>
      <c r="E222" s="47"/>
      <c r="F222" s="179" t="s">
        <v>13</v>
      </c>
      <c r="G222" s="179"/>
    </row>
    <row r="223" spans="1:7" ht="33" x14ac:dyDescent="0.25">
      <c r="A223" s="63" t="s">
        <v>276</v>
      </c>
      <c r="B223" s="51" t="s">
        <v>196</v>
      </c>
      <c r="C223" s="64">
        <v>60</v>
      </c>
      <c r="D223" s="80"/>
      <c r="E223" s="57"/>
      <c r="F223" s="51" t="s">
        <v>196</v>
      </c>
      <c r="G223" s="64">
        <v>60</v>
      </c>
    </row>
    <row r="224" spans="1:7" ht="99" x14ac:dyDescent="0.25">
      <c r="A224" s="63" t="s">
        <v>245</v>
      </c>
      <c r="B224" s="51" t="s">
        <v>168</v>
      </c>
      <c r="C224" s="64">
        <v>225</v>
      </c>
      <c r="D224" s="80" t="s">
        <v>496</v>
      </c>
      <c r="E224" s="62"/>
      <c r="F224" s="51" t="s">
        <v>153</v>
      </c>
      <c r="G224" s="64">
        <v>225</v>
      </c>
    </row>
    <row r="225" spans="1:7" ht="49.5" x14ac:dyDescent="0.25">
      <c r="A225" s="63" t="s">
        <v>277</v>
      </c>
      <c r="B225" s="51" t="s">
        <v>197</v>
      </c>
      <c r="C225" s="64">
        <v>120</v>
      </c>
      <c r="D225" s="80" t="s">
        <v>514</v>
      </c>
      <c r="E225" s="62"/>
      <c r="F225" s="51" t="s">
        <v>515</v>
      </c>
      <c r="G225" s="64">
        <v>95</v>
      </c>
    </row>
    <row r="226" spans="1:7" ht="82.5" x14ac:dyDescent="0.25">
      <c r="A226" s="63" t="s">
        <v>253</v>
      </c>
      <c r="B226" s="51" t="s">
        <v>189</v>
      </c>
      <c r="C226" s="64">
        <v>150</v>
      </c>
      <c r="D226" s="80" t="s">
        <v>516</v>
      </c>
      <c r="E226" s="62"/>
      <c r="F226" s="51" t="s">
        <v>485</v>
      </c>
      <c r="G226" s="64">
        <v>150</v>
      </c>
    </row>
    <row r="227" spans="1:7" ht="16.5" x14ac:dyDescent="0.25">
      <c r="A227" s="63" t="s">
        <v>247</v>
      </c>
      <c r="B227" s="51" t="s">
        <v>59</v>
      </c>
      <c r="C227" s="64">
        <v>200</v>
      </c>
      <c r="D227" s="80"/>
      <c r="E227" s="62"/>
      <c r="F227" s="51" t="s">
        <v>59</v>
      </c>
      <c r="G227" s="64">
        <v>200</v>
      </c>
    </row>
    <row r="228" spans="1:7" ht="16.5" x14ac:dyDescent="0.3">
      <c r="A228" s="66"/>
      <c r="B228" s="51" t="s">
        <v>100</v>
      </c>
      <c r="C228" s="64">
        <v>20</v>
      </c>
      <c r="D228" s="80" t="s">
        <v>464</v>
      </c>
      <c r="E228" s="65"/>
      <c r="F228" s="51" t="s">
        <v>465</v>
      </c>
      <c r="G228" s="64">
        <v>70</v>
      </c>
    </row>
    <row r="229" spans="1:7" ht="16.5" x14ac:dyDescent="0.25">
      <c r="A229" s="66"/>
      <c r="B229" s="51" t="s">
        <v>156</v>
      </c>
      <c r="C229" s="64">
        <v>50</v>
      </c>
      <c r="D229" s="80" t="s">
        <v>464</v>
      </c>
      <c r="E229" s="61"/>
      <c r="F229" s="51"/>
      <c r="G229" s="64"/>
    </row>
    <row r="230" spans="1:7" ht="16.5" x14ac:dyDescent="0.25">
      <c r="A230" s="63" t="s">
        <v>228</v>
      </c>
      <c r="B230" s="51" t="s">
        <v>51</v>
      </c>
      <c r="C230" s="64">
        <v>100</v>
      </c>
      <c r="D230" s="80"/>
      <c r="E230" s="61"/>
      <c r="F230" s="51" t="s">
        <v>51</v>
      </c>
      <c r="G230" s="64">
        <v>100</v>
      </c>
    </row>
    <row r="231" spans="1:7" ht="16.5" x14ac:dyDescent="0.3">
      <c r="A231" s="176" t="s">
        <v>49</v>
      </c>
      <c r="B231" s="176"/>
      <c r="C231" s="67">
        <v>925</v>
      </c>
      <c r="D231" s="81"/>
      <c r="E231" s="61"/>
      <c r="F231" s="68" t="s">
        <v>49</v>
      </c>
      <c r="G231" s="67">
        <f>SUM(G223:G230)</f>
        <v>900</v>
      </c>
    </row>
    <row r="232" spans="1:7" ht="16.5" x14ac:dyDescent="0.3">
      <c r="A232" s="177" t="s">
        <v>14</v>
      </c>
      <c r="B232" s="177"/>
      <c r="C232" s="177"/>
      <c r="D232" s="82"/>
      <c r="E232" s="61"/>
      <c r="F232" s="177" t="s">
        <v>14</v>
      </c>
      <c r="G232" s="177"/>
    </row>
    <row r="233" spans="1:7" ht="99" x14ac:dyDescent="0.25">
      <c r="A233" s="66" t="s">
        <v>278</v>
      </c>
      <c r="B233" s="51" t="s">
        <v>170</v>
      </c>
      <c r="C233" s="64">
        <v>75</v>
      </c>
      <c r="D233" s="80" t="s">
        <v>503</v>
      </c>
      <c r="E233" s="61"/>
      <c r="F233" s="51" t="s">
        <v>487</v>
      </c>
      <c r="G233" s="64">
        <v>75</v>
      </c>
    </row>
    <row r="234" spans="1:7" ht="16.5" x14ac:dyDescent="0.25">
      <c r="A234" s="74"/>
      <c r="B234" s="51" t="s">
        <v>198</v>
      </c>
      <c r="C234" s="64">
        <v>200</v>
      </c>
      <c r="D234" s="80"/>
      <c r="E234" s="61"/>
      <c r="F234" s="51" t="s">
        <v>198</v>
      </c>
      <c r="G234" s="64">
        <v>200</v>
      </c>
    </row>
    <row r="235" spans="1:7" ht="16.5" x14ac:dyDescent="0.25">
      <c r="A235" s="66" t="s">
        <v>228</v>
      </c>
      <c r="B235" s="51" t="s">
        <v>57</v>
      </c>
      <c r="C235" s="64">
        <v>100</v>
      </c>
      <c r="D235" s="80"/>
      <c r="E235" s="62"/>
      <c r="F235" s="51" t="s">
        <v>57</v>
      </c>
      <c r="G235" s="64">
        <v>100</v>
      </c>
    </row>
    <row r="236" spans="1:7" ht="16.5" x14ac:dyDescent="0.3">
      <c r="A236" s="176" t="s">
        <v>74</v>
      </c>
      <c r="B236" s="176"/>
      <c r="C236" s="67">
        <v>375</v>
      </c>
      <c r="D236" s="81"/>
      <c r="E236" s="62"/>
      <c r="F236" s="68" t="s">
        <v>74</v>
      </c>
      <c r="G236" s="67">
        <f>SUM(G233:G235)</f>
        <v>375</v>
      </c>
    </row>
    <row r="237" spans="1:7" ht="16.5" x14ac:dyDescent="0.3">
      <c r="A237" s="176" t="s">
        <v>400</v>
      </c>
      <c r="B237" s="176"/>
      <c r="C237" s="69">
        <v>1915</v>
      </c>
      <c r="D237" s="83"/>
      <c r="E237" s="62"/>
      <c r="F237" s="68" t="s">
        <v>400</v>
      </c>
      <c r="G237" s="69">
        <f>G221+G231+G236</f>
        <v>1885</v>
      </c>
    </row>
    <row r="238" spans="1:7" ht="16.5" x14ac:dyDescent="0.25">
      <c r="A238" s="178" t="s">
        <v>432</v>
      </c>
      <c r="B238" s="178"/>
      <c r="C238" s="178"/>
      <c r="D238" s="79"/>
      <c r="E238" s="62"/>
      <c r="F238" s="178" t="s">
        <v>432</v>
      </c>
      <c r="G238" s="178"/>
    </row>
    <row r="239" spans="1:7" ht="16.5" x14ac:dyDescent="0.25">
      <c r="A239" s="179" t="s">
        <v>109</v>
      </c>
      <c r="B239" s="179"/>
      <c r="C239" s="179"/>
      <c r="D239" s="95"/>
      <c r="E239" s="62"/>
      <c r="F239" s="179" t="s">
        <v>109</v>
      </c>
      <c r="G239" s="179"/>
    </row>
    <row r="240" spans="1:7" ht="33" x14ac:dyDescent="0.25">
      <c r="A240" s="66" t="s">
        <v>279</v>
      </c>
      <c r="B240" s="51" t="s">
        <v>199</v>
      </c>
      <c r="C240" s="64">
        <v>95</v>
      </c>
      <c r="D240" s="80" t="s">
        <v>517</v>
      </c>
      <c r="E240" s="62"/>
      <c r="F240" s="51" t="s">
        <v>484</v>
      </c>
      <c r="G240" s="64">
        <v>95</v>
      </c>
    </row>
    <row r="241" spans="1:7" ht="33" x14ac:dyDescent="0.3">
      <c r="A241" s="63" t="s">
        <v>280</v>
      </c>
      <c r="B241" s="51" t="s">
        <v>200</v>
      </c>
      <c r="C241" s="64">
        <v>150</v>
      </c>
      <c r="D241" s="80"/>
      <c r="E241" s="65"/>
      <c r="F241" s="51" t="s">
        <v>200</v>
      </c>
      <c r="G241" s="64">
        <v>150</v>
      </c>
    </row>
    <row r="242" spans="1:7" ht="49.5" x14ac:dyDescent="0.3">
      <c r="A242" s="63" t="s">
        <v>258</v>
      </c>
      <c r="B242" s="51" t="s">
        <v>12</v>
      </c>
      <c r="C242" s="64">
        <v>200</v>
      </c>
      <c r="D242" s="80" t="s">
        <v>518</v>
      </c>
      <c r="E242" s="71"/>
      <c r="F242" s="51" t="s">
        <v>418</v>
      </c>
      <c r="G242" s="64">
        <v>200</v>
      </c>
    </row>
    <row r="243" spans="1:7" ht="16.5" x14ac:dyDescent="0.25">
      <c r="A243" s="66"/>
      <c r="B243" s="51" t="s">
        <v>100</v>
      </c>
      <c r="C243" s="64">
        <v>40</v>
      </c>
      <c r="D243" s="80" t="s">
        <v>464</v>
      </c>
      <c r="E243" s="47"/>
      <c r="F243" s="51" t="s">
        <v>465</v>
      </c>
      <c r="G243" s="64">
        <v>30</v>
      </c>
    </row>
    <row r="244" spans="1:7" ht="16.5" x14ac:dyDescent="0.25">
      <c r="A244" s="63" t="s">
        <v>228</v>
      </c>
      <c r="B244" s="51" t="s">
        <v>51</v>
      </c>
      <c r="C244" s="64">
        <v>100</v>
      </c>
      <c r="D244" s="80"/>
      <c r="E244" s="57"/>
      <c r="F244" s="51" t="s">
        <v>51</v>
      </c>
      <c r="G244" s="64">
        <v>100</v>
      </c>
    </row>
    <row r="245" spans="1:7" ht="16.5" x14ac:dyDescent="0.3">
      <c r="A245" s="176" t="s">
        <v>46</v>
      </c>
      <c r="B245" s="176"/>
      <c r="C245" s="67">
        <v>585</v>
      </c>
      <c r="D245" s="81"/>
      <c r="E245" s="62"/>
      <c r="F245" s="68" t="s">
        <v>46</v>
      </c>
      <c r="G245" s="67">
        <f>SUM(G240:G244)</f>
        <v>575</v>
      </c>
    </row>
    <row r="246" spans="1:7" ht="16.5" x14ac:dyDescent="0.25">
      <c r="A246" s="179" t="s">
        <v>13</v>
      </c>
      <c r="B246" s="179"/>
      <c r="C246" s="179"/>
      <c r="D246" s="95"/>
      <c r="E246" s="62"/>
      <c r="F246" s="179" t="s">
        <v>13</v>
      </c>
      <c r="G246" s="179"/>
    </row>
    <row r="247" spans="1:7" ht="16.5" x14ac:dyDescent="0.25">
      <c r="A247" s="63" t="s">
        <v>281</v>
      </c>
      <c r="B247" s="51" t="s">
        <v>201</v>
      </c>
      <c r="C247" s="64">
        <v>60</v>
      </c>
      <c r="D247" s="80"/>
      <c r="E247" s="62"/>
      <c r="F247" s="51" t="s">
        <v>201</v>
      </c>
      <c r="G247" s="64">
        <v>60</v>
      </c>
    </row>
    <row r="248" spans="1:7" ht="33" x14ac:dyDescent="0.25">
      <c r="A248" s="72" t="s">
        <v>264</v>
      </c>
      <c r="B248" s="51" t="s">
        <v>202</v>
      </c>
      <c r="C248" s="64">
        <v>210</v>
      </c>
      <c r="D248" s="80"/>
      <c r="E248" s="62"/>
      <c r="F248" s="51" t="s">
        <v>519</v>
      </c>
      <c r="G248" s="64">
        <v>215</v>
      </c>
    </row>
    <row r="249" spans="1:7" ht="99" x14ac:dyDescent="0.25">
      <c r="A249" s="66" t="s">
        <v>282</v>
      </c>
      <c r="B249" s="51" t="s">
        <v>218</v>
      </c>
      <c r="C249" s="64">
        <v>240</v>
      </c>
      <c r="D249" s="80" t="s">
        <v>520</v>
      </c>
      <c r="E249" s="62"/>
      <c r="F249" s="51" t="s">
        <v>207</v>
      </c>
      <c r="G249" s="64">
        <v>95</v>
      </c>
    </row>
    <row r="250" spans="1:7" ht="16.5" x14ac:dyDescent="0.25">
      <c r="A250" s="66"/>
      <c r="B250" s="51"/>
      <c r="C250" s="64"/>
      <c r="D250" s="80"/>
      <c r="E250" s="62"/>
      <c r="F250" s="51" t="s">
        <v>493</v>
      </c>
      <c r="G250" s="64">
        <v>150</v>
      </c>
    </row>
    <row r="251" spans="1:7" ht="16.5" x14ac:dyDescent="0.3">
      <c r="A251" s="63" t="s">
        <v>247</v>
      </c>
      <c r="B251" s="51" t="s">
        <v>91</v>
      </c>
      <c r="C251" s="64">
        <v>200</v>
      </c>
      <c r="D251" s="80"/>
      <c r="E251" s="65"/>
      <c r="F251" s="51" t="s">
        <v>91</v>
      </c>
      <c r="G251" s="64">
        <v>200</v>
      </c>
    </row>
    <row r="252" spans="1:7" ht="16.5" x14ac:dyDescent="0.25">
      <c r="A252" s="66"/>
      <c r="B252" s="51" t="s">
        <v>100</v>
      </c>
      <c r="C252" s="64">
        <v>20</v>
      </c>
      <c r="D252" s="80" t="s">
        <v>464</v>
      </c>
      <c r="E252" s="61"/>
      <c r="F252" s="51" t="s">
        <v>465</v>
      </c>
      <c r="G252" s="64">
        <v>90</v>
      </c>
    </row>
    <row r="253" spans="1:7" ht="16.5" x14ac:dyDescent="0.25">
      <c r="A253" s="66"/>
      <c r="B253" s="51" t="s">
        <v>156</v>
      </c>
      <c r="C253" s="64">
        <v>50</v>
      </c>
      <c r="D253" s="80" t="s">
        <v>464</v>
      </c>
      <c r="E253" s="61"/>
      <c r="F253" s="51"/>
      <c r="G253" s="64"/>
    </row>
    <row r="254" spans="1:7" ht="16.5" x14ac:dyDescent="0.25">
      <c r="A254" s="63" t="s">
        <v>228</v>
      </c>
      <c r="B254" s="51" t="s">
        <v>45</v>
      </c>
      <c r="C254" s="64">
        <v>100</v>
      </c>
      <c r="D254" s="80"/>
      <c r="E254" s="61"/>
      <c r="F254" s="51" t="s">
        <v>45</v>
      </c>
      <c r="G254" s="64">
        <v>100</v>
      </c>
    </row>
    <row r="255" spans="1:7" ht="16.5" x14ac:dyDescent="0.3">
      <c r="A255" s="176" t="s">
        <v>49</v>
      </c>
      <c r="B255" s="176"/>
      <c r="C255" s="67">
        <v>880</v>
      </c>
      <c r="D255" s="81"/>
      <c r="E255" s="61"/>
      <c r="F255" s="68" t="s">
        <v>49</v>
      </c>
      <c r="G255" s="67">
        <f>SUM(G247:G254)</f>
        <v>910</v>
      </c>
    </row>
    <row r="256" spans="1:7" ht="16.5" x14ac:dyDescent="0.3">
      <c r="A256" s="177" t="s">
        <v>14</v>
      </c>
      <c r="B256" s="177"/>
      <c r="C256" s="177"/>
      <c r="D256" s="82"/>
      <c r="E256" s="61"/>
      <c r="F256" s="177" t="s">
        <v>14</v>
      </c>
      <c r="G256" s="177"/>
    </row>
    <row r="257" spans="1:7" ht="82.5" x14ac:dyDescent="0.25">
      <c r="A257" s="66" t="s">
        <v>283</v>
      </c>
      <c r="B257" s="51" t="s">
        <v>60</v>
      </c>
      <c r="C257" s="64">
        <v>55</v>
      </c>
      <c r="D257" s="80" t="s">
        <v>521</v>
      </c>
      <c r="E257" s="61"/>
      <c r="F257" s="51" t="s">
        <v>649</v>
      </c>
      <c r="G257" s="64">
        <v>25</v>
      </c>
    </row>
    <row r="258" spans="1:7" ht="16.5" x14ac:dyDescent="0.25">
      <c r="A258" s="66" t="s">
        <v>243</v>
      </c>
      <c r="B258" s="51" t="s">
        <v>52</v>
      </c>
      <c r="C258" s="64">
        <v>200</v>
      </c>
      <c r="D258" s="80"/>
      <c r="E258" s="62"/>
      <c r="F258" s="51" t="s">
        <v>52</v>
      </c>
      <c r="G258" s="64">
        <v>200</v>
      </c>
    </row>
    <row r="259" spans="1:7" ht="16.5" x14ac:dyDescent="0.25">
      <c r="A259" s="63" t="s">
        <v>228</v>
      </c>
      <c r="B259" s="51" t="s">
        <v>51</v>
      </c>
      <c r="C259" s="64">
        <v>100</v>
      </c>
      <c r="D259" s="80"/>
      <c r="E259" s="62"/>
      <c r="F259" s="51" t="s">
        <v>51</v>
      </c>
      <c r="G259" s="64">
        <v>100</v>
      </c>
    </row>
    <row r="260" spans="1:7" ht="16.5" x14ac:dyDescent="0.3">
      <c r="A260" s="176" t="s">
        <v>74</v>
      </c>
      <c r="B260" s="176"/>
      <c r="C260" s="67">
        <v>355</v>
      </c>
      <c r="D260" s="81"/>
      <c r="E260" s="62"/>
      <c r="F260" s="68" t="s">
        <v>74</v>
      </c>
      <c r="G260" s="67">
        <f>SUM(G257:G259)</f>
        <v>325</v>
      </c>
    </row>
    <row r="261" spans="1:7" ht="16.5" x14ac:dyDescent="0.3">
      <c r="A261" s="176" t="s">
        <v>433</v>
      </c>
      <c r="B261" s="176"/>
      <c r="C261" s="69">
        <v>1820</v>
      </c>
      <c r="D261" s="83"/>
      <c r="E261" s="62"/>
      <c r="F261" s="68" t="s">
        <v>433</v>
      </c>
      <c r="G261" s="69">
        <f>G245+G255+G260</f>
        <v>1810</v>
      </c>
    </row>
    <row r="262" spans="1:7" ht="16.5" x14ac:dyDescent="0.25">
      <c r="A262" s="178" t="s">
        <v>434</v>
      </c>
      <c r="B262" s="178"/>
      <c r="C262" s="178"/>
      <c r="D262" s="79"/>
      <c r="E262" s="62"/>
      <c r="F262" s="178" t="s">
        <v>434</v>
      </c>
      <c r="G262" s="178"/>
    </row>
    <row r="263" spans="1:7" ht="16.5" x14ac:dyDescent="0.3">
      <c r="A263" s="179" t="s">
        <v>109</v>
      </c>
      <c r="B263" s="179"/>
      <c r="C263" s="179"/>
      <c r="D263" s="95"/>
      <c r="E263" s="65"/>
      <c r="F263" s="179" t="s">
        <v>109</v>
      </c>
      <c r="G263" s="179"/>
    </row>
    <row r="264" spans="1:7" ht="16.5" x14ac:dyDescent="0.3">
      <c r="A264" s="63" t="s">
        <v>223</v>
      </c>
      <c r="B264" s="51" t="s">
        <v>43</v>
      </c>
      <c r="C264" s="64">
        <v>10</v>
      </c>
      <c r="D264" s="80"/>
      <c r="E264" s="71"/>
      <c r="F264" s="51" t="s">
        <v>43</v>
      </c>
      <c r="G264" s="64">
        <v>10</v>
      </c>
    </row>
    <row r="265" spans="1:7" ht="16.5" x14ac:dyDescent="0.25">
      <c r="A265" s="63" t="s">
        <v>224</v>
      </c>
      <c r="B265" s="51" t="s">
        <v>44</v>
      </c>
      <c r="C265" s="64">
        <v>15</v>
      </c>
      <c r="D265" s="80"/>
      <c r="E265" s="47"/>
      <c r="F265" s="51" t="s">
        <v>44</v>
      </c>
      <c r="G265" s="64">
        <v>15</v>
      </c>
    </row>
    <row r="266" spans="1:7" ht="16.5" x14ac:dyDescent="0.25">
      <c r="A266" s="63" t="s">
        <v>225</v>
      </c>
      <c r="B266" s="51" t="s">
        <v>76</v>
      </c>
      <c r="C266" s="64">
        <v>40</v>
      </c>
      <c r="D266" s="80"/>
      <c r="E266" s="57"/>
      <c r="F266" s="51" t="s">
        <v>76</v>
      </c>
      <c r="G266" s="64">
        <v>40</v>
      </c>
    </row>
    <row r="267" spans="1:7" ht="49.5" x14ac:dyDescent="0.25">
      <c r="A267" s="63" t="s">
        <v>284</v>
      </c>
      <c r="B267" s="51" t="s">
        <v>83</v>
      </c>
      <c r="C267" s="64">
        <v>220</v>
      </c>
      <c r="D267" s="80" t="s">
        <v>522</v>
      </c>
      <c r="E267" s="62"/>
      <c r="F267" s="51" t="s">
        <v>523</v>
      </c>
      <c r="G267" s="64">
        <v>210</v>
      </c>
    </row>
    <row r="268" spans="1:7" ht="16.5" x14ac:dyDescent="0.25">
      <c r="A268" s="63"/>
      <c r="B268" s="51"/>
      <c r="C268" s="64"/>
      <c r="D268" s="80"/>
      <c r="E268" s="62"/>
      <c r="F268" s="51"/>
      <c r="G268" s="64"/>
    </row>
    <row r="269" spans="1:7" ht="16.5" x14ac:dyDescent="0.25">
      <c r="A269" s="63" t="s">
        <v>227</v>
      </c>
      <c r="B269" s="51" t="s">
        <v>11</v>
      </c>
      <c r="C269" s="64">
        <v>200</v>
      </c>
      <c r="D269" s="80"/>
      <c r="E269" s="62"/>
      <c r="F269" s="51" t="s">
        <v>11</v>
      </c>
      <c r="G269" s="64">
        <v>200</v>
      </c>
    </row>
    <row r="270" spans="1:7" ht="16.5" x14ac:dyDescent="0.25">
      <c r="A270" s="66"/>
      <c r="B270" s="51" t="s">
        <v>100</v>
      </c>
      <c r="C270" s="64">
        <v>40</v>
      </c>
      <c r="D270" s="80" t="s">
        <v>464</v>
      </c>
      <c r="E270" s="62"/>
      <c r="F270" s="51" t="s">
        <v>465</v>
      </c>
      <c r="G270" s="64">
        <v>30</v>
      </c>
    </row>
    <row r="271" spans="1:7" ht="16.5" x14ac:dyDescent="0.25">
      <c r="A271" s="63" t="s">
        <v>228</v>
      </c>
      <c r="B271" s="51" t="s">
        <v>45</v>
      </c>
      <c r="C271" s="64">
        <v>100</v>
      </c>
      <c r="D271" s="80"/>
      <c r="E271" s="62"/>
      <c r="F271" s="51" t="s">
        <v>45</v>
      </c>
      <c r="G271" s="64">
        <v>100</v>
      </c>
    </row>
    <row r="272" spans="1:7" ht="16.5" x14ac:dyDescent="0.3">
      <c r="A272" s="176" t="s">
        <v>46</v>
      </c>
      <c r="B272" s="176"/>
      <c r="C272" s="67">
        <v>625</v>
      </c>
      <c r="D272" s="81"/>
      <c r="E272" s="62"/>
      <c r="F272" s="68" t="s">
        <v>46</v>
      </c>
      <c r="G272" s="67">
        <f>SUM(G264:G271)</f>
        <v>605</v>
      </c>
    </row>
    <row r="273" spans="1:7" ht="16.5" x14ac:dyDescent="0.25">
      <c r="A273" s="179" t="s">
        <v>13</v>
      </c>
      <c r="B273" s="179"/>
      <c r="C273" s="179"/>
      <c r="D273" s="95"/>
      <c r="E273" s="62"/>
      <c r="F273" s="179" t="s">
        <v>13</v>
      </c>
      <c r="G273" s="179"/>
    </row>
    <row r="274" spans="1:7" ht="16.5" x14ac:dyDescent="0.3">
      <c r="A274" s="63" t="s">
        <v>285</v>
      </c>
      <c r="B274" s="51" t="s">
        <v>203</v>
      </c>
      <c r="C274" s="64">
        <v>60</v>
      </c>
      <c r="D274" s="80"/>
      <c r="E274" s="65"/>
      <c r="F274" s="51" t="s">
        <v>203</v>
      </c>
      <c r="G274" s="64">
        <v>60</v>
      </c>
    </row>
    <row r="275" spans="1:7" ht="99" x14ac:dyDescent="0.25">
      <c r="A275" s="63" t="s">
        <v>245</v>
      </c>
      <c r="B275" s="51" t="s">
        <v>168</v>
      </c>
      <c r="C275" s="64">
        <v>225</v>
      </c>
      <c r="D275" s="80" t="s">
        <v>496</v>
      </c>
      <c r="E275" s="61"/>
      <c r="F275" s="51" t="s">
        <v>482</v>
      </c>
      <c r="G275" s="64">
        <v>225</v>
      </c>
    </row>
    <row r="276" spans="1:7" ht="99" x14ac:dyDescent="0.25">
      <c r="A276" s="63" t="s">
        <v>286</v>
      </c>
      <c r="B276" s="51" t="s">
        <v>204</v>
      </c>
      <c r="C276" s="64">
        <v>90</v>
      </c>
      <c r="D276" s="80" t="s">
        <v>503</v>
      </c>
      <c r="E276" s="61"/>
      <c r="F276" s="51" t="s">
        <v>524</v>
      </c>
      <c r="G276" s="64">
        <v>95</v>
      </c>
    </row>
    <row r="277" spans="1:7" ht="16.5" x14ac:dyDescent="0.25">
      <c r="A277" s="63" t="s">
        <v>231</v>
      </c>
      <c r="B277" s="51" t="s">
        <v>47</v>
      </c>
      <c r="C277" s="64">
        <v>150</v>
      </c>
      <c r="D277" s="80"/>
      <c r="E277" s="61"/>
      <c r="F277" s="51" t="s">
        <v>47</v>
      </c>
      <c r="G277" s="64">
        <v>150</v>
      </c>
    </row>
    <row r="278" spans="1:7" ht="16.5" x14ac:dyDescent="0.25">
      <c r="A278" s="63" t="s">
        <v>232</v>
      </c>
      <c r="B278" s="51" t="s">
        <v>48</v>
      </c>
      <c r="C278" s="64">
        <v>200</v>
      </c>
      <c r="D278" s="80"/>
      <c r="E278" s="61"/>
      <c r="F278" s="51" t="s">
        <v>48</v>
      </c>
      <c r="G278" s="64">
        <v>200</v>
      </c>
    </row>
    <row r="279" spans="1:7" ht="16.5" x14ac:dyDescent="0.25">
      <c r="A279" s="66"/>
      <c r="B279" s="51" t="s">
        <v>100</v>
      </c>
      <c r="C279" s="64">
        <v>20</v>
      </c>
      <c r="D279" s="80" t="s">
        <v>464</v>
      </c>
      <c r="E279" s="61"/>
      <c r="F279" s="51" t="s">
        <v>465</v>
      </c>
      <c r="G279" s="64">
        <v>70</v>
      </c>
    </row>
    <row r="280" spans="1:7" ht="16.5" x14ac:dyDescent="0.25">
      <c r="A280" s="66"/>
      <c r="B280" s="51" t="s">
        <v>156</v>
      </c>
      <c r="C280" s="64">
        <v>50</v>
      </c>
      <c r="D280" s="80" t="s">
        <v>464</v>
      </c>
      <c r="E280" s="61"/>
      <c r="F280" s="51"/>
      <c r="G280" s="64"/>
    </row>
    <row r="281" spans="1:7" ht="16.5" x14ac:dyDescent="0.25">
      <c r="A281" s="63" t="s">
        <v>228</v>
      </c>
      <c r="B281" s="51" t="s">
        <v>51</v>
      </c>
      <c r="C281" s="64">
        <v>100</v>
      </c>
      <c r="D281" s="80"/>
      <c r="E281" s="62"/>
      <c r="F281" s="51" t="s">
        <v>51</v>
      </c>
      <c r="G281" s="64">
        <v>100</v>
      </c>
    </row>
    <row r="282" spans="1:7" ht="16.5" x14ac:dyDescent="0.3">
      <c r="A282" s="176" t="s">
        <v>49</v>
      </c>
      <c r="B282" s="176"/>
      <c r="C282" s="67">
        <v>895</v>
      </c>
      <c r="D282" s="81"/>
      <c r="E282" s="62"/>
      <c r="F282" s="68" t="s">
        <v>49</v>
      </c>
      <c r="G282" s="67">
        <f>SUM(G274:G281)</f>
        <v>900</v>
      </c>
    </row>
    <row r="283" spans="1:7" ht="16.5" x14ac:dyDescent="0.3">
      <c r="A283" s="177" t="s">
        <v>14</v>
      </c>
      <c r="B283" s="177"/>
      <c r="C283" s="177"/>
      <c r="D283" s="82"/>
      <c r="E283" s="62"/>
      <c r="F283" s="177" t="s">
        <v>14</v>
      </c>
      <c r="G283" s="177"/>
    </row>
    <row r="284" spans="1:7" ht="82.5" x14ac:dyDescent="0.25">
      <c r="A284" s="63" t="s">
        <v>271</v>
      </c>
      <c r="B284" s="51" t="s">
        <v>158</v>
      </c>
      <c r="C284" s="64">
        <v>100</v>
      </c>
      <c r="D284" s="80" t="s">
        <v>525</v>
      </c>
      <c r="E284" s="62"/>
      <c r="F284" s="51" t="s">
        <v>478</v>
      </c>
      <c r="G284" s="64">
        <v>100</v>
      </c>
    </row>
    <row r="285" spans="1:7" ht="16.5" x14ac:dyDescent="0.25">
      <c r="A285" s="66"/>
      <c r="B285" s="51" t="s">
        <v>98</v>
      </c>
      <c r="C285" s="64">
        <v>200</v>
      </c>
      <c r="D285" s="80"/>
      <c r="E285" s="62"/>
      <c r="F285" s="51" t="s">
        <v>98</v>
      </c>
      <c r="G285" s="64">
        <v>200</v>
      </c>
    </row>
    <row r="286" spans="1:7" ht="16.5" x14ac:dyDescent="0.25">
      <c r="A286" s="66" t="s">
        <v>228</v>
      </c>
      <c r="B286" s="51" t="s">
        <v>157</v>
      </c>
      <c r="C286" s="64">
        <v>150</v>
      </c>
      <c r="D286" s="80"/>
      <c r="E286" s="62"/>
      <c r="F286" s="51" t="s">
        <v>157</v>
      </c>
      <c r="G286" s="64">
        <v>150</v>
      </c>
    </row>
    <row r="287" spans="1:7" ht="16.5" x14ac:dyDescent="0.3">
      <c r="A287" s="176" t="s">
        <v>74</v>
      </c>
      <c r="B287" s="176"/>
      <c r="C287" s="67">
        <v>450</v>
      </c>
      <c r="D287" s="81"/>
      <c r="E287" s="62"/>
      <c r="F287" s="68" t="s">
        <v>74</v>
      </c>
      <c r="G287" s="67">
        <f>SUM(G284:G286)</f>
        <v>450</v>
      </c>
    </row>
    <row r="288" spans="1:7" ht="16.5" x14ac:dyDescent="0.3">
      <c r="A288" s="176" t="s">
        <v>406</v>
      </c>
      <c r="B288" s="176"/>
      <c r="C288" s="69">
        <v>1970</v>
      </c>
      <c r="D288" s="83"/>
      <c r="E288" s="65"/>
      <c r="F288" s="68" t="s">
        <v>406</v>
      </c>
      <c r="G288" s="69">
        <f>G272+G282+G287</f>
        <v>1955</v>
      </c>
    </row>
    <row r="289" spans="1:7" ht="16.5" x14ac:dyDescent="0.3">
      <c r="A289" s="178" t="s">
        <v>435</v>
      </c>
      <c r="B289" s="178"/>
      <c r="C289" s="178"/>
      <c r="D289" s="79"/>
      <c r="E289" s="71"/>
      <c r="F289" s="178" t="s">
        <v>435</v>
      </c>
      <c r="G289" s="178"/>
    </row>
    <row r="290" spans="1:7" ht="16.5" x14ac:dyDescent="0.3">
      <c r="A290" s="179" t="s">
        <v>109</v>
      </c>
      <c r="B290" s="179"/>
      <c r="C290" s="179"/>
      <c r="D290" s="95"/>
      <c r="E290" s="71"/>
      <c r="F290" s="179" t="s">
        <v>109</v>
      </c>
      <c r="G290" s="179"/>
    </row>
    <row r="291" spans="1:7" ht="16.5" x14ac:dyDescent="0.25">
      <c r="A291" s="63" t="s">
        <v>224</v>
      </c>
      <c r="B291" s="51" t="s">
        <v>44</v>
      </c>
      <c r="C291" s="64">
        <v>15</v>
      </c>
      <c r="D291" s="80"/>
      <c r="F291" s="51" t="s">
        <v>44</v>
      </c>
      <c r="G291" s="64">
        <v>15</v>
      </c>
    </row>
    <row r="292" spans="1:7" ht="99" x14ac:dyDescent="0.25">
      <c r="A292" s="63" t="s">
        <v>278</v>
      </c>
      <c r="B292" s="51" t="s">
        <v>205</v>
      </c>
      <c r="C292" s="64">
        <v>180</v>
      </c>
      <c r="D292" s="80" t="s">
        <v>526</v>
      </c>
      <c r="F292" s="51" t="s">
        <v>470</v>
      </c>
      <c r="G292" s="64">
        <v>180</v>
      </c>
    </row>
    <row r="293" spans="1:7" ht="16.5" x14ac:dyDescent="0.25">
      <c r="A293" s="63"/>
      <c r="B293" s="51"/>
      <c r="C293" s="64"/>
      <c r="D293" s="80"/>
      <c r="F293" s="51"/>
      <c r="G293" s="64"/>
    </row>
    <row r="294" spans="1:7" ht="16.5" x14ac:dyDescent="0.25">
      <c r="A294" s="63" t="s">
        <v>235</v>
      </c>
      <c r="B294" s="51" t="s">
        <v>25</v>
      </c>
      <c r="C294" s="64">
        <v>200</v>
      </c>
      <c r="D294" s="80"/>
      <c r="F294" s="51" t="s">
        <v>25</v>
      </c>
      <c r="G294" s="64">
        <v>200</v>
      </c>
    </row>
    <row r="295" spans="1:7" ht="49.5" x14ac:dyDescent="0.25">
      <c r="A295" s="63" t="s">
        <v>236</v>
      </c>
      <c r="B295" s="51" t="s">
        <v>160</v>
      </c>
      <c r="C295" s="64">
        <v>50</v>
      </c>
      <c r="D295" s="80" t="s">
        <v>527</v>
      </c>
      <c r="F295" s="51" t="s">
        <v>465</v>
      </c>
      <c r="G295" s="64">
        <v>30</v>
      </c>
    </row>
    <row r="296" spans="1:7" ht="16.5" x14ac:dyDescent="0.25">
      <c r="A296" s="63" t="s">
        <v>228</v>
      </c>
      <c r="B296" s="51" t="s">
        <v>51</v>
      </c>
      <c r="C296" s="64">
        <v>100</v>
      </c>
      <c r="D296" s="80"/>
      <c r="F296" s="51" t="s">
        <v>51</v>
      </c>
      <c r="G296" s="64">
        <v>100</v>
      </c>
    </row>
    <row r="297" spans="1:7" ht="16.5" x14ac:dyDescent="0.3">
      <c r="A297" s="176" t="s">
        <v>46</v>
      </c>
      <c r="B297" s="176"/>
      <c r="C297" s="67">
        <v>545</v>
      </c>
      <c r="D297" s="81"/>
      <c r="F297" s="68" t="s">
        <v>46</v>
      </c>
      <c r="G297" s="67">
        <f>SUM(G291:G296)</f>
        <v>525</v>
      </c>
    </row>
    <row r="298" spans="1:7" ht="16.5" x14ac:dyDescent="0.25">
      <c r="A298" s="179" t="s">
        <v>13</v>
      </c>
      <c r="B298" s="179"/>
      <c r="C298" s="179"/>
      <c r="D298" s="95"/>
      <c r="F298" s="179" t="s">
        <v>13</v>
      </c>
      <c r="G298" s="179"/>
    </row>
    <row r="299" spans="1:7" ht="16.5" x14ac:dyDescent="0.25">
      <c r="A299" s="63" t="s">
        <v>287</v>
      </c>
      <c r="B299" s="51" t="s">
        <v>206</v>
      </c>
      <c r="C299" s="64">
        <v>60</v>
      </c>
      <c r="D299" s="80"/>
      <c r="F299" s="51" t="s">
        <v>206</v>
      </c>
      <c r="G299" s="64">
        <v>60</v>
      </c>
    </row>
    <row r="300" spans="1:7" ht="33" x14ac:dyDescent="0.25">
      <c r="A300" s="66" t="s">
        <v>238</v>
      </c>
      <c r="B300" s="51" t="s">
        <v>174</v>
      </c>
      <c r="C300" s="64">
        <v>220</v>
      </c>
      <c r="D300" s="80"/>
      <c r="F300" s="51" t="s">
        <v>491</v>
      </c>
      <c r="G300" s="64">
        <v>225</v>
      </c>
    </row>
    <row r="301" spans="1:7" ht="33" x14ac:dyDescent="0.25">
      <c r="A301" s="66" t="s">
        <v>288</v>
      </c>
      <c r="B301" s="51" t="s">
        <v>207</v>
      </c>
      <c r="C301" s="64">
        <v>95</v>
      </c>
      <c r="D301" s="80"/>
      <c r="F301" s="51" t="s">
        <v>207</v>
      </c>
      <c r="G301" s="64">
        <v>95</v>
      </c>
    </row>
    <row r="302" spans="1:7" ht="16.5" x14ac:dyDescent="0.25">
      <c r="A302" s="63" t="s">
        <v>274</v>
      </c>
      <c r="B302" s="51" t="s">
        <v>195</v>
      </c>
      <c r="C302" s="64">
        <v>150</v>
      </c>
      <c r="D302" s="80"/>
      <c r="F302" s="51" t="s">
        <v>195</v>
      </c>
      <c r="G302" s="64">
        <v>150</v>
      </c>
    </row>
    <row r="303" spans="1:7" ht="49.5" x14ac:dyDescent="0.25">
      <c r="A303" s="70"/>
      <c r="B303" s="51" t="s">
        <v>164</v>
      </c>
      <c r="C303" s="64">
        <v>200</v>
      </c>
      <c r="D303" s="80" t="s">
        <v>476</v>
      </c>
      <c r="F303" s="51" t="s">
        <v>59</v>
      </c>
      <c r="G303" s="64">
        <v>200</v>
      </c>
    </row>
    <row r="304" spans="1:7" ht="16.5" x14ac:dyDescent="0.25">
      <c r="A304" s="66"/>
      <c r="B304" s="51" t="s">
        <v>100</v>
      </c>
      <c r="C304" s="64">
        <v>20</v>
      </c>
      <c r="D304" s="80" t="s">
        <v>464</v>
      </c>
      <c r="E304" s="75"/>
      <c r="F304" s="51" t="s">
        <v>465</v>
      </c>
      <c r="G304" s="64">
        <v>80</v>
      </c>
    </row>
    <row r="305" spans="1:7" ht="16.5" x14ac:dyDescent="0.25">
      <c r="A305" s="66"/>
      <c r="B305" s="51" t="s">
        <v>156</v>
      </c>
      <c r="C305" s="64">
        <v>50</v>
      </c>
      <c r="D305" s="80" t="s">
        <v>464</v>
      </c>
      <c r="F305" s="51"/>
      <c r="G305" s="64"/>
    </row>
    <row r="306" spans="1:7" ht="16.5" x14ac:dyDescent="0.25">
      <c r="A306" s="63" t="s">
        <v>228</v>
      </c>
      <c r="B306" s="51" t="s">
        <v>45</v>
      </c>
      <c r="C306" s="64">
        <v>100</v>
      </c>
      <c r="D306" s="80"/>
      <c r="F306" s="51" t="s">
        <v>45</v>
      </c>
      <c r="G306" s="64">
        <v>100</v>
      </c>
    </row>
    <row r="307" spans="1:7" ht="16.5" x14ac:dyDescent="0.3">
      <c r="A307" s="176" t="s">
        <v>49</v>
      </c>
      <c r="B307" s="176"/>
      <c r="C307" s="67">
        <v>895</v>
      </c>
      <c r="D307" s="81"/>
      <c r="F307" s="68" t="s">
        <v>49</v>
      </c>
      <c r="G307" s="67">
        <f>SUM(G299:G306)</f>
        <v>910</v>
      </c>
    </row>
    <row r="308" spans="1:7" ht="16.5" x14ac:dyDescent="0.3">
      <c r="A308" s="177" t="s">
        <v>14</v>
      </c>
      <c r="B308" s="177"/>
      <c r="C308" s="177"/>
      <c r="D308" s="82"/>
      <c r="F308" s="177" t="s">
        <v>14</v>
      </c>
      <c r="G308" s="177"/>
    </row>
    <row r="309" spans="1:7" ht="49.5" x14ac:dyDescent="0.25">
      <c r="A309" s="66" t="s">
        <v>240</v>
      </c>
      <c r="B309" s="51" t="s">
        <v>165</v>
      </c>
      <c r="C309" s="64">
        <v>75</v>
      </c>
      <c r="D309" s="80" t="s">
        <v>528</v>
      </c>
      <c r="F309" s="51" t="s">
        <v>487</v>
      </c>
      <c r="G309" s="64">
        <v>75</v>
      </c>
    </row>
    <row r="310" spans="1:7" ht="16.5" x14ac:dyDescent="0.25">
      <c r="A310" s="63" t="s">
        <v>227</v>
      </c>
      <c r="B310" s="51" t="s">
        <v>11</v>
      </c>
      <c r="C310" s="64">
        <v>200</v>
      </c>
      <c r="D310" s="80"/>
      <c r="F310" s="51" t="s">
        <v>11</v>
      </c>
      <c r="G310" s="64">
        <v>200</v>
      </c>
    </row>
    <row r="311" spans="1:7" ht="16.5" x14ac:dyDescent="0.25">
      <c r="A311" s="66" t="s">
        <v>228</v>
      </c>
      <c r="B311" s="51" t="s">
        <v>57</v>
      </c>
      <c r="C311" s="64">
        <v>100</v>
      </c>
      <c r="D311" s="80"/>
      <c r="F311" s="51" t="s">
        <v>57</v>
      </c>
      <c r="G311" s="64">
        <v>100</v>
      </c>
    </row>
    <row r="312" spans="1:7" ht="16.5" x14ac:dyDescent="0.3">
      <c r="A312" s="176" t="s">
        <v>74</v>
      </c>
      <c r="B312" s="176"/>
      <c r="C312" s="67">
        <v>375</v>
      </c>
      <c r="D312" s="81"/>
      <c r="F312" s="68" t="s">
        <v>74</v>
      </c>
      <c r="G312" s="67">
        <f>SUM(G309:G311)</f>
        <v>375</v>
      </c>
    </row>
    <row r="313" spans="1:7" ht="16.5" x14ac:dyDescent="0.3">
      <c r="A313" s="176" t="s">
        <v>405</v>
      </c>
      <c r="B313" s="176"/>
      <c r="C313" s="69">
        <v>1815</v>
      </c>
      <c r="D313" s="83"/>
      <c r="F313" s="68" t="s">
        <v>405</v>
      </c>
      <c r="G313" s="69">
        <f>G297+G307+G312</f>
        <v>1810</v>
      </c>
    </row>
    <row r="314" spans="1:7" ht="16.5" x14ac:dyDescent="0.25">
      <c r="A314" s="178" t="s">
        <v>436</v>
      </c>
      <c r="B314" s="178"/>
      <c r="C314" s="178"/>
      <c r="D314" s="79"/>
      <c r="F314" s="178" t="s">
        <v>436</v>
      </c>
      <c r="G314" s="178"/>
    </row>
    <row r="315" spans="1:7" ht="16.5" x14ac:dyDescent="0.25">
      <c r="A315" s="179" t="s">
        <v>109</v>
      </c>
      <c r="B315" s="179"/>
      <c r="C315" s="179"/>
      <c r="D315" s="95"/>
      <c r="F315" s="179" t="s">
        <v>109</v>
      </c>
      <c r="G315" s="179"/>
    </row>
    <row r="316" spans="1:7" ht="16.5" x14ac:dyDescent="0.25">
      <c r="A316" s="63" t="s">
        <v>223</v>
      </c>
      <c r="B316" s="51" t="s">
        <v>43</v>
      </c>
      <c r="C316" s="64">
        <v>10</v>
      </c>
      <c r="D316" s="80"/>
      <c r="F316" s="51" t="s">
        <v>43</v>
      </c>
      <c r="G316" s="64">
        <v>10</v>
      </c>
    </row>
    <row r="317" spans="1:7" ht="99" x14ac:dyDescent="0.25">
      <c r="A317" s="63" t="s">
        <v>289</v>
      </c>
      <c r="B317" s="51" t="s">
        <v>177</v>
      </c>
      <c r="C317" s="64">
        <v>90</v>
      </c>
      <c r="D317" s="80" t="s">
        <v>529</v>
      </c>
      <c r="F317" s="51" t="s">
        <v>175</v>
      </c>
      <c r="G317" s="64">
        <v>90</v>
      </c>
    </row>
    <row r="318" spans="1:7" ht="99" x14ac:dyDescent="0.25">
      <c r="A318" s="66" t="s">
        <v>257</v>
      </c>
      <c r="B318" s="51" t="s">
        <v>178</v>
      </c>
      <c r="C318" s="64">
        <v>150</v>
      </c>
      <c r="D318" s="80" t="s">
        <v>496</v>
      </c>
      <c r="F318" s="51" t="s">
        <v>493</v>
      </c>
      <c r="G318" s="64">
        <v>150</v>
      </c>
    </row>
    <row r="319" spans="1:7" ht="16.5" x14ac:dyDescent="0.25">
      <c r="A319" s="66" t="s">
        <v>243</v>
      </c>
      <c r="B319" s="51" t="s">
        <v>52</v>
      </c>
      <c r="C319" s="64">
        <v>200</v>
      </c>
      <c r="D319" s="80"/>
      <c r="F319" s="51" t="s">
        <v>52</v>
      </c>
      <c r="G319" s="64">
        <v>200</v>
      </c>
    </row>
    <row r="320" spans="1:7" ht="16.5" x14ac:dyDescent="0.25">
      <c r="A320" s="66"/>
      <c r="B320" s="51" t="s">
        <v>100</v>
      </c>
      <c r="C320" s="64">
        <v>40</v>
      </c>
      <c r="D320" s="80" t="s">
        <v>464</v>
      </c>
      <c r="F320" s="51" t="s">
        <v>465</v>
      </c>
      <c r="G320" s="64">
        <v>50</v>
      </c>
    </row>
    <row r="321" spans="1:7" ht="16.5" x14ac:dyDescent="0.25">
      <c r="A321" s="63" t="s">
        <v>228</v>
      </c>
      <c r="B321" s="51" t="s">
        <v>45</v>
      </c>
      <c r="C321" s="64">
        <v>100</v>
      </c>
      <c r="D321" s="80" t="s">
        <v>464</v>
      </c>
      <c r="F321" s="51" t="s">
        <v>45</v>
      </c>
      <c r="G321" s="64">
        <v>100</v>
      </c>
    </row>
    <row r="322" spans="1:7" ht="16.5" x14ac:dyDescent="0.3">
      <c r="A322" s="176" t="s">
        <v>46</v>
      </c>
      <c r="B322" s="176"/>
      <c r="C322" s="67">
        <v>590</v>
      </c>
      <c r="D322" s="81"/>
      <c r="F322" s="68" t="s">
        <v>46</v>
      </c>
      <c r="G322" s="67">
        <f>SUM(G316:G321)</f>
        <v>600</v>
      </c>
    </row>
    <row r="323" spans="1:7" ht="16.5" x14ac:dyDescent="0.25">
      <c r="A323" s="179" t="s">
        <v>13</v>
      </c>
      <c r="B323" s="179"/>
      <c r="C323" s="179"/>
      <c r="D323" s="95"/>
      <c r="F323" s="179" t="s">
        <v>13</v>
      </c>
      <c r="G323" s="179"/>
    </row>
    <row r="324" spans="1:7" ht="33" x14ac:dyDescent="0.25">
      <c r="A324" s="63" t="s">
        <v>259</v>
      </c>
      <c r="B324" s="51" t="s">
        <v>179</v>
      </c>
      <c r="C324" s="64">
        <v>60</v>
      </c>
      <c r="D324" s="80"/>
      <c r="F324" s="51" t="s">
        <v>179</v>
      </c>
      <c r="G324" s="64">
        <v>60</v>
      </c>
    </row>
    <row r="325" spans="1:7" ht="49.5" x14ac:dyDescent="0.25">
      <c r="A325" s="63" t="s">
        <v>264</v>
      </c>
      <c r="B325" s="51" t="s">
        <v>90</v>
      </c>
      <c r="C325" s="64">
        <v>200</v>
      </c>
      <c r="D325" s="80" t="s">
        <v>530</v>
      </c>
      <c r="F325" s="51" t="s">
        <v>531</v>
      </c>
      <c r="G325" s="64">
        <v>210</v>
      </c>
    </row>
    <row r="326" spans="1:7" ht="49.5" x14ac:dyDescent="0.25">
      <c r="A326" s="63" t="s">
        <v>246</v>
      </c>
      <c r="B326" s="51" t="s">
        <v>208</v>
      </c>
      <c r="C326" s="64">
        <v>245</v>
      </c>
      <c r="D326" s="80" t="s">
        <v>532</v>
      </c>
      <c r="F326" s="51" t="s">
        <v>533</v>
      </c>
      <c r="G326" s="64">
        <v>95</v>
      </c>
    </row>
    <row r="327" spans="1:7" ht="16.5" x14ac:dyDescent="0.25">
      <c r="A327" s="63"/>
      <c r="B327" s="51"/>
      <c r="C327" s="64"/>
      <c r="D327" s="80"/>
      <c r="F327" s="51" t="s">
        <v>485</v>
      </c>
      <c r="G327" s="64">
        <v>150</v>
      </c>
    </row>
    <row r="328" spans="1:7" ht="33" x14ac:dyDescent="0.25">
      <c r="A328" s="63" t="s">
        <v>247</v>
      </c>
      <c r="B328" s="51" t="s">
        <v>53</v>
      </c>
      <c r="C328" s="64">
        <v>200</v>
      </c>
      <c r="D328" s="80"/>
      <c r="F328" s="51" t="s">
        <v>53</v>
      </c>
      <c r="G328" s="64">
        <v>200</v>
      </c>
    </row>
    <row r="329" spans="1:7" ht="16.5" x14ac:dyDescent="0.25">
      <c r="A329" s="66"/>
      <c r="B329" s="51" t="s">
        <v>100</v>
      </c>
      <c r="C329" s="64">
        <v>20</v>
      </c>
      <c r="D329" s="80" t="s">
        <v>464</v>
      </c>
      <c r="F329" s="51" t="s">
        <v>465</v>
      </c>
      <c r="G329" s="64">
        <v>70</v>
      </c>
    </row>
    <row r="330" spans="1:7" ht="16.5" x14ac:dyDescent="0.25">
      <c r="A330" s="66"/>
      <c r="B330" s="51" t="s">
        <v>156</v>
      </c>
      <c r="C330" s="64">
        <v>50</v>
      </c>
      <c r="D330" s="80" t="s">
        <v>464</v>
      </c>
      <c r="F330" s="51"/>
      <c r="G330" s="64"/>
    </row>
    <row r="331" spans="1:7" ht="16.5" x14ac:dyDescent="0.25">
      <c r="A331" s="63" t="s">
        <v>228</v>
      </c>
      <c r="B331" s="51" t="s">
        <v>51</v>
      </c>
      <c r="C331" s="64">
        <v>100</v>
      </c>
      <c r="D331" s="80"/>
      <c r="F331" s="51" t="s">
        <v>51</v>
      </c>
      <c r="G331" s="64">
        <v>100</v>
      </c>
    </row>
    <row r="332" spans="1:7" ht="16.5" x14ac:dyDescent="0.3">
      <c r="A332" s="176" t="s">
        <v>49</v>
      </c>
      <c r="B332" s="176"/>
      <c r="C332" s="67">
        <v>885</v>
      </c>
      <c r="D332" s="81"/>
      <c r="F332" s="68" t="s">
        <v>49</v>
      </c>
      <c r="G332" s="67">
        <f>SUM(G324:G331)</f>
        <v>885</v>
      </c>
    </row>
    <row r="333" spans="1:7" ht="16.5" x14ac:dyDescent="0.3">
      <c r="A333" s="177" t="s">
        <v>14</v>
      </c>
      <c r="B333" s="177"/>
      <c r="C333" s="177"/>
      <c r="D333" s="82"/>
      <c r="F333" s="177" t="s">
        <v>14</v>
      </c>
      <c r="G333" s="177"/>
    </row>
    <row r="334" spans="1:7" ht="99" x14ac:dyDescent="0.25">
      <c r="A334" s="66" t="s">
        <v>278</v>
      </c>
      <c r="B334" s="51" t="s">
        <v>170</v>
      </c>
      <c r="C334" s="64">
        <v>75</v>
      </c>
      <c r="D334" s="80" t="s">
        <v>503</v>
      </c>
      <c r="F334" s="51" t="s">
        <v>650</v>
      </c>
      <c r="G334" s="64">
        <v>25</v>
      </c>
    </row>
    <row r="335" spans="1:7" ht="33" x14ac:dyDescent="0.25">
      <c r="A335" s="66"/>
      <c r="B335" s="51" t="s">
        <v>171</v>
      </c>
      <c r="C335" s="64">
        <v>200</v>
      </c>
      <c r="D335" s="80" t="s">
        <v>534</v>
      </c>
      <c r="F335" s="51" t="s">
        <v>198</v>
      </c>
      <c r="G335" s="64">
        <v>200</v>
      </c>
    </row>
    <row r="336" spans="1:7" ht="16.5" x14ac:dyDescent="0.25">
      <c r="A336" s="66" t="s">
        <v>228</v>
      </c>
      <c r="B336" s="51" t="s">
        <v>110</v>
      </c>
      <c r="C336" s="64">
        <v>100</v>
      </c>
      <c r="D336" s="80"/>
      <c r="F336" s="51" t="s">
        <v>110</v>
      </c>
      <c r="G336" s="64">
        <v>100</v>
      </c>
    </row>
    <row r="337" spans="1:7" ht="16.5" x14ac:dyDescent="0.3">
      <c r="A337" s="176" t="s">
        <v>74</v>
      </c>
      <c r="B337" s="176"/>
      <c r="C337" s="67">
        <v>375</v>
      </c>
      <c r="D337" s="81"/>
      <c r="F337" s="68" t="s">
        <v>74</v>
      </c>
      <c r="G337" s="67">
        <f>SUM(G334:G336)</f>
        <v>325</v>
      </c>
    </row>
    <row r="338" spans="1:7" ht="16.5" x14ac:dyDescent="0.3">
      <c r="A338" s="176" t="s">
        <v>438</v>
      </c>
      <c r="B338" s="176"/>
      <c r="C338" s="69">
        <v>1850</v>
      </c>
      <c r="D338" s="83"/>
      <c r="F338" s="68" t="s">
        <v>438</v>
      </c>
      <c r="G338" s="69">
        <f>G322+G332+G337</f>
        <v>1810</v>
      </c>
    </row>
    <row r="339" spans="1:7" ht="16.5" x14ac:dyDescent="0.25">
      <c r="A339" s="178" t="s">
        <v>439</v>
      </c>
      <c r="B339" s="178"/>
      <c r="C339" s="178"/>
      <c r="D339" s="79"/>
      <c r="F339" s="178" t="s">
        <v>439</v>
      </c>
      <c r="G339" s="178"/>
    </row>
    <row r="340" spans="1:7" ht="16.5" x14ac:dyDescent="0.25">
      <c r="A340" s="179" t="s">
        <v>109</v>
      </c>
      <c r="B340" s="179"/>
      <c r="C340" s="179"/>
      <c r="D340" s="95"/>
      <c r="F340" s="179" t="s">
        <v>109</v>
      </c>
      <c r="G340" s="179"/>
    </row>
    <row r="341" spans="1:7" ht="16.5" x14ac:dyDescent="0.25">
      <c r="A341" s="63" t="s">
        <v>223</v>
      </c>
      <c r="B341" s="51" t="s">
        <v>43</v>
      </c>
      <c r="C341" s="64">
        <v>10</v>
      </c>
      <c r="D341" s="80"/>
      <c r="F341" s="51" t="s">
        <v>43</v>
      </c>
      <c r="G341" s="64">
        <v>10</v>
      </c>
    </row>
    <row r="342" spans="1:7" ht="16.5" x14ac:dyDescent="0.25">
      <c r="A342" s="63" t="s">
        <v>224</v>
      </c>
      <c r="B342" s="51" t="s">
        <v>44</v>
      </c>
      <c r="C342" s="64">
        <v>15</v>
      </c>
      <c r="D342" s="80"/>
      <c r="F342" s="51" t="s">
        <v>44</v>
      </c>
      <c r="G342" s="64">
        <v>20</v>
      </c>
    </row>
    <row r="343" spans="1:7" ht="16.5" x14ac:dyDescent="0.25">
      <c r="A343" s="66" t="s">
        <v>248</v>
      </c>
      <c r="B343" s="51" t="s">
        <v>172</v>
      </c>
      <c r="C343" s="64">
        <v>50</v>
      </c>
      <c r="D343" s="80"/>
      <c r="F343" s="51" t="s">
        <v>172</v>
      </c>
      <c r="G343" s="64">
        <v>50</v>
      </c>
    </row>
    <row r="344" spans="1:7" ht="33" x14ac:dyDescent="0.25">
      <c r="A344" s="63" t="s">
        <v>249</v>
      </c>
      <c r="B344" s="51" t="s">
        <v>84</v>
      </c>
      <c r="C344" s="64">
        <v>200</v>
      </c>
      <c r="D344" s="80" t="s">
        <v>535</v>
      </c>
      <c r="F344" s="51" t="s">
        <v>536</v>
      </c>
      <c r="G344" s="64">
        <v>200</v>
      </c>
    </row>
    <row r="345" spans="1:7" ht="16.5" x14ac:dyDescent="0.25">
      <c r="A345" s="63"/>
      <c r="B345" s="51"/>
      <c r="C345" s="64"/>
      <c r="D345" s="80"/>
      <c r="F345" s="51"/>
      <c r="G345" s="64"/>
    </row>
    <row r="346" spans="1:7" ht="16.5" x14ac:dyDescent="0.25">
      <c r="A346" s="63" t="s">
        <v>227</v>
      </c>
      <c r="B346" s="51" t="s">
        <v>11</v>
      </c>
      <c r="C346" s="64">
        <v>200</v>
      </c>
      <c r="D346" s="80"/>
      <c r="F346" s="51" t="s">
        <v>11</v>
      </c>
      <c r="G346" s="64">
        <v>200</v>
      </c>
    </row>
    <row r="347" spans="1:7" ht="16.5" x14ac:dyDescent="0.25">
      <c r="A347" s="66"/>
      <c r="B347" s="51" t="s">
        <v>100</v>
      </c>
      <c r="C347" s="64">
        <v>40</v>
      </c>
      <c r="D347" s="80" t="s">
        <v>464</v>
      </c>
      <c r="F347" s="51" t="s">
        <v>465</v>
      </c>
      <c r="G347" s="64">
        <v>40</v>
      </c>
    </row>
    <row r="348" spans="1:7" ht="16.5" x14ac:dyDescent="0.25">
      <c r="A348" s="66" t="s">
        <v>228</v>
      </c>
      <c r="B348" s="51" t="s">
        <v>51</v>
      </c>
      <c r="C348" s="64">
        <v>100</v>
      </c>
      <c r="D348" s="80"/>
      <c r="F348" s="51" t="s">
        <v>51</v>
      </c>
      <c r="G348" s="64">
        <v>100</v>
      </c>
    </row>
    <row r="349" spans="1:7" ht="16.5" x14ac:dyDescent="0.3">
      <c r="A349" s="176" t="s">
        <v>46</v>
      </c>
      <c r="B349" s="176"/>
      <c r="C349" s="67">
        <v>615</v>
      </c>
      <c r="D349" s="81"/>
      <c r="F349" s="68" t="s">
        <v>46</v>
      </c>
      <c r="G349" s="67">
        <f>SUM(G341:G348)</f>
        <v>620</v>
      </c>
    </row>
    <row r="350" spans="1:7" ht="16.5" x14ac:dyDescent="0.25">
      <c r="A350" s="179" t="s">
        <v>13</v>
      </c>
      <c r="B350" s="179"/>
      <c r="C350" s="179"/>
      <c r="D350" s="95"/>
      <c r="F350" s="179" t="s">
        <v>13</v>
      </c>
      <c r="G350" s="179"/>
    </row>
    <row r="351" spans="1:7" ht="49.5" x14ac:dyDescent="0.25">
      <c r="A351" s="63" t="s">
        <v>268</v>
      </c>
      <c r="B351" s="51" t="s">
        <v>190</v>
      </c>
      <c r="C351" s="64">
        <v>60</v>
      </c>
      <c r="D351" s="80"/>
      <c r="F351" s="51" t="s">
        <v>190</v>
      </c>
      <c r="G351" s="64">
        <v>60</v>
      </c>
    </row>
    <row r="352" spans="1:7" ht="99" x14ac:dyDescent="0.25">
      <c r="A352" s="63" t="s">
        <v>263</v>
      </c>
      <c r="B352" s="51" t="s">
        <v>209</v>
      </c>
      <c r="C352" s="64">
        <v>225</v>
      </c>
      <c r="D352" s="80" t="s">
        <v>503</v>
      </c>
      <c r="F352" s="51" t="s">
        <v>537</v>
      </c>
      <c r="G352" s="64">
        <v>225</v>
      </c>
    </row>
    <row r="353" spans="1:7" ht="16.5" x14ac:dyDescent="0.25">
      <c r="A353" s="63" t="s">
        <v>290</v>
      </c>
      <c r="B353" s="51" t="s">
        <v>210</v>
      </c>
      <c r="C353" s="64">
        <v>240</v>
      </c>
      <c r="D353" s="80"/>
      <c r="F353" s="51" t="s">
        <v>210</v>
      </c>
      <c r="G353" s="64">
        <v>240</v>
      </c>
    </row>
    <row r="354" spans="1:7" ht="16.5" x14ac:dyDescent="0.25">
      <c r="A354" s="63"/>
      <c r="B354" s="51"/>
      <c r="C354" s="64"/>
      <c r="D354" s="80"/>
      <c r="F354" s="51"/>
      <c r="G354" s="64"/>
    </row>
    <row r="355" spans="1:7" ht="16.5" x14ac:dyDescent="0.25">
      <c r="A355" s="63" t="s">
        <v>254</v>
      </c>
      <c r="B355" s="51" t="s">
        <v>54</v>
      </c>
      <c r="C355" s="64">
        <v>200</v>
      </c>
      <c r="D355" s="80"/>
      <c r="F355" s="51" t="s">
        <v>54</v>
      </c>
      <c r="G355" s="64">
        <v>200</v>
      </c>
    </row>
    <row r="356" spans="1:7" ht="16.5" x14ac:dyDescent="0.25">
      <c r="A356" s="66"/>
      <c r="B356" s="51" t="s">
        <v>100</v>
      </c>
      <c r="C356" s="64">
        <v>20</v>
      </c>
      <c r="D356" s="80" t="s">
        <v>464</v>
      </c>
      <c r="F356" s="51" t="s">
        <v>465</v>
      </c>
      <c r="G356" s="64">
        <v>60</v>
      </c>
    </row>
    <row r="357" spans="1:7" ht="16.5" x14ac:dyDescent="0.25">
      <c r="A357" s="66"/>
      <c r="B357" s="51" t="s">
        <v>156</v>
      </c>
      <c r="C357" s="64">
        <v>50</v>
      </c>
      <c r="D357" s="80" t="s">
        <v>464</v>
      </c>
      <c r="F357" s="51"/>
      <c r="G357" s="64"/>
    </row>
    <row r="358" spans="1:7" ht="16.5" x14ac:dyDescent="0.25">
      <c r="A358" s="63" t="s">
        <v>228</v>
      </c>
      <c r="B358" s="51" t="s">
        <v>45</v>
      </c>
      <c r="C358" s="64">
        <v>100</v>
      </c>
      <c r="D358" s="80"/>
      <c r="F358" s="51" t="s">
        <v>45</v>
      </c>
      <c r="G358" s="64">
        <v>100</v>
      </c>
    </row>
    <row r="359" spans="1:7" ht="16.5" x14ac:dyDescent="0.3">
      <c r="A359" s="176" t="s">
        <v>49</v>
      </c>
      <c r="B359" s="176"/>
      <c r="C359" s="67">
        <v>895</v>
      </c>
      <c r="D359" s="81"/>
      <c r="F359" s="68" t="s">
        <v>49</v>
      </c>
      <c r="G359" s="67">
        <f>SUM(G351:G358)</f>
        <v>885</v>
      </c>
    </row>
    <row r="360" spans="1:7" ht="16.5" x14ac:dyDescent="0.3">
      <c r="A360" s="177" t="s">
        <v>14</v>
      </c>
      <c r="B360" s="177"/>
      <c r="C360" s="177"/>
      <c r="D360" s="82"/>
      <c r="F360" s="177" t="s">
        <v>14</v>
      </c>
      <c r="G360" s="177"/>
    </row>
    <row r="361" spans="1:7" ht="49.5" x14ac:dyDescent="0.25">
      <c r="A361" s="66"/>
      <c r="B361" s="51" t="s">
        <v>61</v>
      </c>
      <c r="C361" s="64">
        <v>75</v>
      </c>
      <c r="D361" s="80" t="s">
        <v>532</v>
      </c>
      <c r="F361" s="51" t="s">
        <v>478</v>
      </c>
      <c r="G361" s="64">
        <v>100</v>
      </c>
    </row>
    <row r="362" spans="1:7" ht="49.5" x14ac:dyDescent="0.25">
      <c r="A362" s="70"/>
      <c r="B362" s="51" t="s">
        <v>164</v>
      </c>
      <c r="C362" s="64">
        <v>200</v>
      </c>
      <c r="D362" s="80" t="s">
        <v>476</v>
      </c>
      <c r="F362" s="51" t="s">
        <v>449</v>
      </c>
      <c r="G362" s="64">
        <v>200</v>
      </c>
    </row>
    <row r="363" spans="1:7" ht="16.5" x14ac:dyDescent="0.25">
      <c r="A363" s="63" t="s">
        <v>228</v>
      </c>
      <c r="B363" s="51" t="s">
        <v>51</v>
      </c>
      <c r="C363" s="64">
        <v>100</v>
      </c>
      <c r="D363" s="80"/>
      <c r="F363" s="51" t="s">
        <v>51</v>
      </c>
      <c r="G363" s="64">
        <v>100</v>
      </c>
    </row>
    <row r="364" spans="1:7" ht="16.5" x14ac:dyDescent="0.3">
      <c r="A364" s="176" t="s">
        <v>74</v>
      </c>
      <c r="B364" s="176"/>
      <c r="C364" s="67">
        <v>375</v>
      </c>
      <c r="D364" s="81"/>
      <c r="F364" s="68" t="s">
        <v>74</v>
      </c>
      <c r="G364" s="67">
        <f>SUM(G361:G363)</f>
        <v>400</v>
      </c>
    </row>
    <row r="365" spans="1:7" ht="16.5" x14ac:dyDescent="0.3">
      <c r="A365" s="176" t="s">
        <v>404</v>
      </c>
      <c r="B365" s="176"/>
      <c r="C365" s="69" t="s">
        <v>394</v>
      </c>
      <c r="D365" s="83"/>
      <c r="F365" s="68" t="s">
        <v>404</v>
      </c>
      <c r="G365" s="69">
        <f>G349+G359+G364</f>
        <v>1905</v>
      </c>
    </row>
    <row r="366" spans="1:7" ht="16.5" x14ac:dyDescent="0.25">
      <c r="A366" s="178" t="s">
        <v>440</v>
      </c>
      <c r="B366" s="178"/>
      <c r="C366" s="178"/>
      <c r="D366" s="79"/>
      <c r="F366" s="178" t="s">
        <v>440</v>
      </c>
      <c r="G366" s="178"/>
    </row>
    <row r="367" spans="1:7" ht="16.5" x14ac:dyDescent="0.25">
      <c r="A367" s="179" t="s">
        <v>109</v>
      </c>
      <c r="B367" s="179"/>
      <c r="C367" s="179"/>
      <c r="D367" s="95"/>
      <c r="F367" s="179" t="s">
        <v>109</v>
      </c>
      <c r="G367" s="179"/>
    </row>
    <row r="368" spans="1:7" ht="16.5" x14ac:dyDescent="0.25">
      <c r="A368" s="63" t="s">
        <v>223</v>
      </c>
      <c r="B368" s="51" t="s">
        <v>43</v>
      </c>
      <c r="C368" s="64">
        <v>10</v>
      </c>
      <c r="D368" s="80"/>
      <c r="F368" s="51" t="s">
        <v>43</v>
      </c>
      <c r="G368" s="64">
        <v>10</v>
      </c>
    </row>
    <row r="369" spans="1:7" ht="99" x14ac:dyDescent="0.25">
      <c r="A369" s="74" t="s">
        <v>291</v>
      </c>
      <c r="B369" s="51" t="s">
        <v>211</v>
      </c>
      <c r="C369" s="64">
        <v>90</v>
      </c>
      <c r="D369" s="80" t="s">
        <v>496</v>
      </c>
      <c r="F369" s="51" t="s">
        <v>538</v>
      </c>
      <c r="G369" s="64">
        <v>90</v>
      </c>
    </row>
    <row r="370" spans="1:7" ht="82.5" x14ac:dyDescent="0.25">
      <c r="A370" s="63" t="s">
        <v>253</v>
      </c>
      <c r="B370" s="51" t="s">
        <v>189</v>
      </c>
      <c r="C370" s="64">
        <v>150</v>
      </c>
      <c r="D370" s="80" t="s">
        <v>539</v>
      </c>
      <c r="F370" s="51" t="s">
        <v>485</v>
      </c>
      <c r="G370" s="64">
        <v>150</v>
      </c>
    </row>
    <row r="371" spans="1:7" ht="49.5" x14ac:dyDescent="0.25">
      <c r="A371" s="63" t="s">
        <v>258</v>
      </c>
      <c r="B371" s="51" t="s">
        <v>12</v>
      </c>
      <c r="C371" s="64">
        <v>200</v>
      </c>
      <c r="D371" s="80" t="s">
        <v>518</v>
      </c>
      <c r="F371" s="51" t="s">
        <v>420</v>
      </c>
      <c r="G371" s="64">
        <v>200</v>
      </c>
    </row>
    <row r="372" spans="1:7" ht="16.5" x14ac:dyDescent="0.25">
      <c r="A372" s="66"/>
      <c r="B372" s="51" t="s">
        <v>100</v>
      </c>
      <c r="C372" s="64">
        <v>40</v>
      </c>
      <c r="D372" s="80" t="s">
        <v>464</v>
      </c>
      <c r="F372" s="51" t="s">
        <v>465</v>
      </c>
      <c r="G372" s="64">
        <v>40</v>
      </c>
    </row>
    <row r="373" spans="1:7" ht="16.5" x14ac:dyDescent="0.25">
      <c r="A373" s="63" t="s">
        <v>228</v>
      </c>
      <c r="B373" s="51" t="s">
        <v>45</v>
      </c>
      <c r="C373" s="64">
        <v>100</v>
      </c>
      <c r="D373" s="80"/>
      <c r="F373" s="51" t="s">
        <v>45</v>
      </c>
      <c r="G373" s="64">
        <v>100</v>
      </c>
    </row>
    <row r="374" spans="1:7" ht="16.5" x14ac:dyDescent="0.3">
      <c r="A374" s="176" t="s">
        <v>46</v>
      </c>
      <c r="B374" s="176"/>
      <c r="C374" s="67">
        <v>590</v>
      </c>
      <c r="D374" s="81"/>
      <c r="F374" s="68" t="s">
        <v>46</v>
      </c>
      <c r="G374" s="67">
        <f>SUM(G368:G373)</f>
        <v>590</v>
      </c>
    </row>
    <row r="375" spans="1:7" ht="16.5" x14ac:dyDescent="0.25">
      <c r="A375" s="179" t="s">
        <v>13</v>
      </c>
      <c r="B375" s="179"/>
      <c r="C375" s="179"/>
      <c r="D375" s="95"/>
      <c r="F375" s="179" t="s">
        <v>13</v>
      </c>
      <c r="G375" s="179"/>
    </row>
    <row r="376" spans="1:7" ht="16.5" x14ac:dyDescent="0.25">
      <c r="A376" s="63" t="s">
        <v>272</v>
      </c>
      <c r="B376" s="51" t="s">
        <v>193</v>
      </c>
      <c r="C376" s="64">
        <v>60</v>
      </c>
      <c r="D376" s="80"/>
      <c r="F376" s="51" t="s">
        <v>193</v>
      </c>
      <c r="G376" s="64">
        <v>60</v>
      </c>
    </row>
    <row r="377" spans="1:7" ht="82.5" x14ac:dyDescent="0.25">
      <c r="A377" s="63" t="s">
        <v>238</v>
      </c>
      <c r="B377" s="51" t="s">
        <v>86</v>
      </c>
      <c r="C377" s="64">
        <v>210</v>
      </c>
      <c r="D377" s="80" t="s">
        <v>540</v>
      </c>
      <c r="F377" s="51" t="s">
        <v>541</v>
      </c>
      <c r="G377" s="64">
        <v>210</v>
      </c>
    </row>
    <row r="378" spans="1:7" ht="99" x14ac:dyDescent="0.25">
      <c r="A378" s="66" t="s">
        <v>230</v>
      </c>
      <c r="B378" s="51" t="s">
        <v>212</v>
      </c>
      <c r="C378" s="64">
        <v>90</v>
      </c>
      <c r="D378" s="80" t="s">
        <v>503</v>
      </c>
      <c r="F378" s="51" t="s">
        <v>207</v>
      </c>
      <c r="G378" s="64">
        <v>95</v>
      </c>
    </row>
    <row r="379" spans="1:7" ht="16.5" x14ac:dyDescent="0.25">
      <c r="A379" s="63" t="s">
        <v>231</v>
      </c>
      <c r="B379" s="51" t="s">
        <v>47</v>
      </c>
      <c r="C379" s="64">
        <v>150</v>
      </c>
      <c r="D379" s="80"/>
      <c r="F379" s="51" t="s">
        <v>47</v>
      </c>
      <c r="G379" s="64">
        <v>150</v>
      </c>
    </row>
    <row r="380" spans="1:7" ht="16.5" x14ac:dyDescent="0.25">
      <c r="A380" s="63" t="s">
        <v>247</v>
      </c>
      <c r="B380" s="51" t="s">
        <v>91</v>
      </c>
      <c r="C380" s="64">
        <v>200</v>
      </c>
      <c r="D380" s="80"/>
      <c r="F380" s="51" t="s">
        <v>91</v>
      </c>
      <c r="G380" s="64">
        <v>200</v>
      </c>
    </row>
    <row r="381" spans="1:7" ht="16.5" x14ac:dyDescent="0.25">
      <c r="A381" s="66"/>
      <c r="B381" s="51" t="s">
        <v>100</v>
      </c>
      <c r="C381" s="64">
        <v>20</v>
      </c>
      <c r="D381" s="80" t="s">
        <v>464</v>
      </c>
      <c r="F381" s="51" t="s">
        <v>465</v>
      </c>
      <c r="G381" s="64">
        <v>80</v>
      </c>
    </row>
    <row r="382" spans="1:7" ht="16.5" x14ac:dyDescent="0.25">
      <c r="A382" s="66"/>
      <c r="B382" s="51" t="s">
        <v>156</v>
      </c>
      <c r="C382" s="64">
        <v>50</v>
      </c>
      <c r="D382" s="80" t="s">
        <v>464</v>
      </c>
      <c r="F382" s="51"/>
      <c r="G382" s="64"/>
    </row>
    <row r="383" spans="1:7" ht="16.5" x14ac:dyDescent="0.25">
      <c r="A383" s="63" t="s">
        <v>228</v>
      </c>
      <c r="B383" s="51" t="s">
        <v>51</v>
      </c>
      <c r="C383" s="64">
        <v>100</v>
      </c>
      <c r="D383" s="80"/>
      <c r="F383" s="51" t="s">
        <v>51</v>
      </c>
      <c r="G383" s="64">
        <v>100</v>
      </c>
    </row>
    <row r="384" spans="1:7" ht="16.5" x14ac:dyDescent="0.3">
      <c r="A384" s="176" t="s">
        <v>49</v>
      </c>
      <c r="B384" s="176"/>
      <c r="C384" s="67">
        <v>880</v>
      </c>
      <c r="D384" s="81"/>
      <c r="F384" s="68" t="s">
        <v>49</v>
      </c>
      <c r="G384" s="67">
        <f>SUM(G376:G383)</f>
        <v>895</v>
      </c>
    </row>
    <row r="385" spans="1:7" ht="16.5" x14ac:dyDescent="0.3">
      <c r="A385" s="177" t="s">
        <v>14</v>
      </c>
      <c r="B385" s="177"/>
      <c r="C385" s="177"/>
      <c r="D385" s="82"/>
      <c r="F385" s="177" t="s">
        <v>14</v>
      </c>
      <c r="G385" s="177"/>
    </row>
    <row r="386" spans="1:7" ht="49.5" x14ac:dyDescent="0.25">
      <c r="A386" s="63" t="s">
        <v>292</v>
      </c>
      <c r="B386" s="51" t="s">
        <v>181</v>
      </c>
      <c r="C386" s="64">
        <v>75</v>
      </c>
      <c r="D386" s="80" t="s">
        <v>500</v>
      </c>
      <c r="F386" s="51" t="s">
        <v>487</v>
      </c>
      <c r="G386" s="64">
        <v>75</v>
      </c>
    </row>
    <row r="387" spans="1:7" ht="16.5" x14ac:dyDescent="0.25">
      <c r="A387" s="70"/>
      <c r="B387" s="51" t="s">
        <v>182</v>
      </c>
      <c r="C387" s="64">
        <v>200</v>
      </c>
      <c r="D387" s="80"/>
      <c r="F387" s="51" t="s">
        <v>182</v>
      </c>
      <c r="G387" s="64">
        <v>200</v>
      </c>
    </row>
    <row r="388" spans="1:7" ht="16.5" x14ac:dyDescent="0.25">
      <c r="A388" s="63" t="s">
        <v>228</v>
      </c>
      <c r="B388" s="51" t="s">
        <v>92</v>
      </c>
      <c r="C388" s="64">
        <v>100</v>
      </c>
      <c r="D388" s="80"/>
      <c r="F388" s="51" t="s">
        <v>92</v>
      </c>
      <c r="G388" s="64">
        <v>100</v>
      </c>
    </row>
    <row r="389" spans="1:7" ht="16.5" x14ac:dyDescent="0.3">
      <c r="A389" s="176" t="s">
        <v>74</v>
      </c>
      <c r="B389" s="176"/>
      <c r="C389" s="67">
        <v>375</v>
      </c>
      <c r="D389" s="81"/>
      <c r="F389" s="68" t="s">
        <v>74</v>
      </c>
      <c r="G389" s="67">
        <f>SUM(G386:G388)</f>
        <v>375</v>
      </c>
    </row>
    <row r="390" spans="1:7" ht="16.5" x14ac:dyDescent="0.3">
      <c r="A390" s="176" t="s">
        <v>441</v>
      </c>
      <c r="B390" s="176"/>
      <c r="C390" s="69">
        <v>1845</v>
      </c>
      <c r="D390" s="83"/>
      <c r="F390" s="68" t="s">
        <v>441</v>
      </c>
      <c r="G390" s="69">
        <f>G374+G384+G389</f>
        <v>1860</v>
      </c>
    </row>
    <row r="391" spans="1:7" ht="16.5" x14ac:dyDescent="0.25">
      <c r="A391" s="178" t="s">
        <v>442</v>
      </c>
      <c r="B391" s="178"/>
      <c r="C391" s="178"/>
      <c r="D391" s="79"/>
      <c r="F391" s="178" t="s">
        <v>442</v>
      </c>
      <c r="G391" s="178"/>
    </row>
    <row r="392" spans="1:7" ht="16.5" x14ac:dyDescent="0.25">
      <c r="A392" s="179" t="s">
        <v>109</v>
      </c>
      <c r="B392" s="179"/>
      <c r="C392" s="179"/>
      <c r="D392" s="95"/>
      <c r="F392" s="179" t="s">
        <v>109</v>
      </c>
      <c r="G392" s="179"/>
    </row>
    <row r="393" spans="1:7" ht="16.5" x14ac:dyDescent="0.25">
      <c r="A393" s="63" t="s">
        <v>223</v>
      </c>
      <c r="B393" s="51" t="s">
        <v>43</v>
      </c>
      <c r="C393" s="64">
        <v>10</v>
      </c>
      <c r="D393" s="80"/>
      <c r="F393" s="51" t="s">
        <v>43</v>
      </c>
      <c r="G393" s="64">
        <v>10</v>
      </c>
    </row>
    <row r="394" spans="1:7" ht="16.5" x14ac:dyDescent="0.25">
      <c r="A394" s="63" t="s">
        <v>224</v>
      </c>
      <c r="B394" s="51" t="s">
        <v>44</v>
      </c>
      <c r="C394" s="64">
        <v>15</v>
      </c>
      <c r="D394" s="80"/>
      <c r="F394" s="51" t="s">
        <v>44</v>
      </c>
      <c r="G394" s="64">
        <v>20</v>
      </c>
    </row>
    <row r="395" spans="1:7" ht="16.5" x14ac:dyDescent="0.25">
      <c r="A395" s="63" t="s">
        <v>225</v>
      </c>
      <c r="B395" s="51" t="s">
        <v>76</v>
      </c>
      <c r="C395" s="64">
        <v>40</v>
      </c>
      <c r="D395" s="80"/>
      <c r="F395" s="51" t="s">
        <v>76</v>
      </c>
      <c r="G395" s="64">
        <v>40</v>
      </c>
    </row>
    <row r="396" spans="1:7" ht="33" x14ac:dyDescent="0.25">
      <c r="A396" s="63" t="s">
        <v>275</v>
      </c>
      <c r="B396" s="51" t="s">
        <v>82</v>
      </c>
      <c r="C396" s="64">
        <v>210</v>
      </c>
      <c r="D396" s="80"/>
      <c r="F396" s="51" t="s">
        <v>513</v>
      </c>
      <c r="G396" s="64">
        <v>200</v>
      </c>
    </row>
    <row r="397" spans="1:7" ht="16.5" x14ac:dyDescent="0.25">
      <c r="A397" s="63"/>
      <c r="B397" s="51"/>
      <c r="C397" s="64"/>
      <c r="D397" s="80"/>
      <c r="F397" s="51"/>
      <c r="G397" s="64"/>
    </row>
    <row r="398" spans="1:7" ht="16.5" x14ac:dyDescent="0.25">
      <c r="A398" s="66" t="s">
        <v>227</v>
      </c>
      <c r="B398" s="51" t="s">
        <v>55</v>
      </c>
      <c r="C398" s="64">
        <v>200</v>
      </c>
      <c r="D398" s="80"/>
      <c r="F398" s="51" t="s">
        <v>55</v>
      </c>
      <c r="G398" s="64">
        <v>200</v>
      </c>
    </row>
    <row r="399" spans="1:7" ht="16.5" x14ac:dyDescent="0.25">
      <c r="A399" s="66"/>
      <c r="B399" s="51" t="s">
        <v>100</v>
      </c>
      <c r="C399" s="64">
        <v>40</v>
      </c>
      <c r="D399" s="80" t="s">
        <v>464</v>
      </c>
      <c r="F399" s="51" t="s">
        <v>465</v>
      </c>
      <c r="G399" s="64">
        <v>40</v>
      </c>
    </row>
    <row r="400" spans="1:7" ht="16.5" x14ac:dyDescent="0.25">
      <c r="A400" s="63" t="s">
        <v>228</v>
      </c>
      <c r="B400" s="51" t="s">
        <v>51</v>
      </c>
      <c r="C400" s="64">
        <v>100</v>
      </c>
      <c r="D400" s="80"/>
      <c r="F400" s="51" t="s">
        <v>51</v>
      </c>
      <c r="G400" s="64">
        <v>100</v>
      </c>
    </row>
    <row r="401" spans="1:7" ht="16.5" x14ac:dyDescent="0.3">
      <c r="A401" s="176" t="s">
        <v>46</v>
      </c>
      <c r="B401" s="176"/>
      <c r="C401" s="67">
        <v>615</v>
      </c>
      <c r="D401" s="81"/>
      <c r="F401" s="68" t="s">
        <v>46</v>
      </c>
      <c r="G401" s="67">
        <f>SUM(G393:G400)</f>
        <v>610</v>
      </c>
    </row>
    <row r="402" spans="1:7" ht="16.5" x14ac:dyDescent="0.25">
      <c r="A402" s="179" t="s">
        <v>13</v>
      </c>
      <c r="B402" s="179"/>
      <c r="C402" s="179"/>
      <c r="D402" s="95"/>
      <c r="F402" s="179" t="s">
        <v>13</v>
      </c>
      <c r="G402" s="179"/>
    </row>
    <row r="403" spans="1:7" ht="33" x14ac:dyDescent="0.25">
      <c r="A403" s="63" t="s">
        <v>293</v>
      </c>
      <c r="B403" s="51" t="s">
        <v>213</v>
      </c>
      <c r="C403" s="64">
        <v>60</v>
      </c>
      <c r="D403" s="80"/>
      <c r="F403" s="51" t="s">
        <v>213</v>
      </c>
      <c r="G403" s="64">
        <v>60</v>
      </c>
    </row>
    <row r="404" spans="1:7" ht="33" x14ac:dyDescent="0.25">
      <c r="A404" s="66" t="s">
        <v>154</v>
      </c>
      <c r="B404" s="51" t="s">
        <v>153</v>
      </c>
      <c r="C404" s="64">
        <v>225</v>
      </c>
      <c r="D404" s="80"/>
      <c r="F404" s="51" t="s">
        <v>153</v>
      </c>
      <c r="G404" s="64">
        <v>225</v>
      </c>
    </row>
    <row r="405" spans="1:7" ht="99" x14ac:dyDescent="0.25">
      <c r="A405" s="63" t="s">
        <v>294</v>
      </c>
      <c r="B405" s="51" t="s">
        <v>214</v>
      </c>
      <c r="C405" s="64">
        <v>90</v>
      </c>
      <c r="D405" s="80" t="s">
        <v>542</v>
      </c>
      <c r="F405" s="51" t="s">
        <v>484</v>
      </c>
      <c r="G405" s="64">
        <v>95</v>
      </c>
    </row>
    <row r="406" spans="1:7" ht="33" x14ac:dyDescent="0.25">
      <c r="A406" s="63" t="s">
        <v>280</v>
      </c>
      <c r="B406" s="51" t="s">
        <v>200</v>
      </c>
      <c r="C406" s="64">
        <v>150</v>
      </c>
      <c r="D406" s="80"/>
      <c r="F406" s="51" t="s">
        <v>200</v>
      </c>
      <c r="G406" s="64">
        <v>150</v>
      </c>
    </row>
    <row r="407" spans="1:7" ht="16.5" x14ac:dyDescent="0.25">
      <c r="A407" s="66" t="s">
        <v>266</v>
      </c>
      <c r="B407" s="51" t="s">
        <v>56</v>
      </c>
      <c r="C407" s="64">
        <v>200</v>
      </c>
      <c r="D407" s="80"/>
      <c r="F407" s="51" t="s">
        <v>56</v>
      </c>
      <c r="G407" s="64">
        <v>200</v>
      </c>
    </row>
    <row r="408" spans="1:7" ht="16.5" x14ac:dyDescent="0.25">
      <c r="A408" s="66"/>
      <c r="B408" s="51" t="s">
        <v>100</v>
      </c>
      <c r="C408" s="64">
        <v>20</v>
      </c>
      <c r="D408" s="80" t="s">
        <v>464</v>
      </c>
      <c r="F408" s="51" t="s">
        <v>465</v>
      </c>
      <c r="G408" s="64">
        <v>60</v>
      </c>
    </row>
    <row r="409" spans="1:7" ht="16.5" x14ac:dyDescent="0.25">
      <c r="A409" s="66"/>
      <c r="B409" s="51" t="s">
        <v>156</v>
      </c>
      <c r="C409" s="64">
        <v>50</v>
      </c>
      <c r="D409" s="80" t="s">
        <v>464</v>
      </c>
      <c r="F409" s="51"/>
      <c r="G409" s="64"/>
    </row>
    <row r="410" spans="1:7" ht="16.5" x14ac:dyDescent="0.25">
      <c r="A410" s="63" t="s">
        <v>228</v>
      </c>
      <c r="B410" s="51" t="s">
        <v>45</v>
      </c>
      <c r="C410" s="64">
        <v>100</v>
      </c>
      <c r="D410" s="80"/>
      <c r="F410" s="51" t="s">
        <v>45</v>
      </c>
      <c r="G410" s="64">
        <v>100</v>
      </c>
    </row>
    <row r="411" spans="1:7" ht="16.5" x14ac:dyDescent="0.3">
      <c r="A411" s="176" t="s">
        <v>49</v>
      </c>
      <c r="B411" s="176"/>
      <c r="C411" s="67">
        <v>895</v>
      </c>
      <c r="D411" s="81"/>
      <c r="F411" s="68" t="s">
        <v>49</v>
      </c>
      <c r="G411" s="67">
        <f>SUM(G403:G410)</f>
        <v>890</v>
      </c>
    </row>
    <row r="412" spans="1:7" ht="16.5" x14ac:dyDescent="0.3">
      <c r="A412" s="177" t="s">
        <v>14</v>
      </c>
      <c r="B412" s="177"/>
      <c r="C412" s="177"/>
      <c r="D412" s="82"/>
      <c r="F412" s="177" t="s">
        <v>14</v>
      </c>
      <c r="G412" s="177"/>
    </row>
    <row r="413" spans="1:7" ht="49.5" x14ac:dyDescent="0.25">
      <c r="A413" s="63" t="s">
        <v>267</v>
      </c>
      <c r="B413" s="51" t="s">
        <v>186</v>
      </c>
      <c r="C413" s="64">
        <v>80</v>
      </c>
      <c r="D413" s="80" t="s">
        <v>500</v>
      </c>
      <c r="F413" s="51" t="s">
        <v>650</v>
      </c>
      <c r="G413" s="64">
        <v>25</v>
      </c>
    </row>
    <row r="414" spans="1:7" ht="16.5" x14ac:dyDescent="0.25">
      <c r="A414" s="63" t="s">
        <v>227</v>
      </c>
      <c r="B414" s="51" t="s">
        <v>11</v>
      </c>
      <c r="C414" s="64">
        <v>200</v>
      </c>
      <c r="D414" s="80"/>
      <c r="F414" s="51" t="s">
        <v>11</v>
      </c>
      <c r="G414" s="64">
        <v>200</v>
      </c>
    </row>
    <row r="415" spans="1:7" ht="16.5" x14ac:dyDescent="0.25">
      <c r="A415" s="66" t="s">
        <v>228</v>
      </c>
      <c r="B415" s="51" t="s">
        <v>110</v>
      </c>
      <c r="C415" s="64">
        <v>100</v>
      </c>
      <c r="D415" s="80"/>
      <c r="F415" s="51" t="s">
        <v>110</v>
      </c>
      <c r="G415" s="64">
        <v>100</v>
      </c>
    </row>
    <row r="416" spans="1:7" ht="16.5" x14ac:dyDescent="0.3">
      <c r="A416" s="176" t="s">
        <v>74</v>
      </c>
      <c r="B416" s="176"/>
      <c r="C416" s="67">
        <v>380</v>
      </c>
      <c r="D416" s="81"/>
      <c r="F416" s="68" t="s">
        <v>74</v>
      </c>
      <c r="G416" s="67">
        <f>SUM(G413:G415)</f>
        <v>325</v>
      </c>
    </row>
    <row r="417" spans="1:7" ht="16.5" x14ac:dyDescent="0.3">
      <c r="A417" s="176" t="s">
        <v>403</v>
      </c>
      <c r="B417" s="176"/>
      <c r="C417" s="69">
        <v>1890</v>
      </c>
      <c r="D417" s="83"/>
      <c r="F417" s="68" t="s">
        <v>403</v>
      </c>
      <c r="G417" s="69">
        <f>G416+G411+G401</f>
        <v>1825</v>
      </c>
    </row>
    <row r="418" spans="1:7" ht="16.5" x14ac:dyDescent="0.25">
      <c r="A418" s="178" t="s">
        <v>443</v>
      </c>
      <c r="B418" s="178"/>
      <c r="C418" s="178"/>
      <c r="D418" s="79"/>
      <c r="F418" s="178" t="s">
        <v>443</v>
      </c>
      <c r="G418" s="178"/>
    </row>
    <row r="419" spans="1:7" ht="16.5" x14ac:dyDescent="0.25">
      <c r="A419" s="179" t="s">
        <v>109</v>
      </c>
      <c r="B419" s="179"/>
      <c r="C419" s="179"/>
      <c r="D419" s="95"/>
      <c r="F419" s="179" t="s">
        <v>109</v>
      </c>
      <c r="G419" s="179"/>
    </row>
    <row r="420" spans="1:7" ht="16.5" x14ac:dyDescent="0.25">
      <c r="A420" s="63" t="s">
        <v>223</v>
      </c>
      <c r="B420" s="51" t="s">
        <v>43</v>
      </c>
      <c r="C420" s="64">
        <v>10</v>
      </c>
      <c r="D420" s="80"/>
      <c r="F420" s="51" t="s">
        <v>43</v>
      </c>
      <c r="G420" s="64">
        <v>10</v>
      </c>
    </row>
    <row r="421" spans="1:7" ht="99" x14ac:dyDescent="0.25">
      <c r="A421" s="63" t="s">
        <v>256</v>
      </c>
      <c r="B421" s="51" t="s">
        <v>215</v>
      </c>
      <c r="C421" s="64">
        <v>230</v>
      </c>
      <c r="D421" s="80" t="s">
        <v>503</v>
      </c>
      <c r="F421" s="51" t="s">
        <v>543</v>
      </c>
      <c r="G421" s="64">
        <v>180</v>
      </c>
    </row>
    <row r="422" spans="1:7" ht="16.5" x14ac:dyDescent="0.25">
      <c r="A422" s="63"/>
      <c r="B422" s="51"/>
      <c r="C422" s="64"/>
      <c r="D422" s="80"/>
      <c r="F422" s="51"/>
      <c r="G422" s="64"/>
    </row>
    <row r="423" spans="1:7" ht="16.5" x14ac:dyDescent="0.25">
      <c r="A423" s="63" t="s">
        <v>235</v>
      </c>
      <c r="B423" s="51" t="s">
        <v>25</v>
      </c>
      <c r="C423" s="64">
        <v>200</v>
      </c>
      <c r="D423" s="80"/>
      <c r="F423" s="51" t="s">
        <v>25</v>
      </c>
      <c r="G423" s="64">
        <v>200</v>
      </c>
    </row>
    <row r="424" spans="1:7" ht="49.5" x14ac:dyDescent="0.25">
      <c r="A424" s="63" t="s">
        <v>236</v>
      </c>
      <c r="B424" s="51" t="s">
        <v>216</v>
      </c>
      <c r="C424" s="64">
        <v>50</v>
      </c>
      <c r="D424" s="80" t="s">
        <v>500</v>
      </c>
      <c r="F424" s="51" t="s">
        <v>465</v>
      </c>
      <c r="G424" s="64">
        <v>50</v>
      </c>
    </row>
    <row r="425" spans="1:7" ht="16.5" x14ac:dyDescent="0.25">
      <c r="A425" s="63" t="s">
        <v>228</v>
      </c>
      <c r="B425" s="51" t="s">
        <v>45</v>
      </c>
      <c r="C425" s="64">
        <v>100</v>
      </c>
      <c r="D425" s="80"/>
      <c r="F425" s="51" t="s">
        <v>45</v>
      </c>
      <c r="G425" s="64">
        <v>100</v>
      </c>
    </row>
    <row r="426" spans="1:7" ht="16.5" x14ac:dyDescent="0.3">
      <c r="A426" s="176" t="s">
        <v>46</v>
      </c>
      <c r="B426" s="176"/>
      <c r="C426" s="67">
        <v>590</v>
      </c>
      <c r="D426" s="81"/>
      <c r="F426" s="68" t="s">
        <v>46</v>
      </c>
      <c r="G426" s="67">
        <f>SUM(G420:G425)</f>
        <v>540</v>
      </c>
    </row>
    <row r="427" spans="1:7" ht="16.5" x14ac:dyDescent="0.25">
      <c r="A427" s="179" t="s">
        <v>13</v>
      </c>
      <c r="B427" s="179"/>
      <c r="C427" s="179"/>
      <c r="D427" s="95"/>
      <c r="F427" s="179" t="s">
        <v>13</v>
      </c>
      <c r="G427" s="179"/>
    </row>
    <row r="428" spans="1:7" ht="16.5" x14ac:dyDescent="0.25">
      <c r="A428" s="66" t="s">
        <v>229</v>
      </c>
      <c r="B428" s="51" t="s">
        <v>217</v>
      </c>
      <c r="C428" s="64">
        <v>60</v>
      </c>
      <c r="D428" s="80"/>
      <c r="F428" s="51" t="s">
        <v>217</v>
      </c>
      <c r="G428" s="64">
        <v>60</v>
      </c>
    </row>
    <row r="429" spans="1:7" ht="33" x14ac:dyDescent="0.25">
      <c r="A429" s="72" t="s">
        <v>264</v>
      </c>
      <c r="B429" s="51" t="s">
        <v>202</v>
      </c>
      <c r="C429" s="64">
        <v>210</v>
      </c>
      <c r="D429" s="80"/>
      <c r="F429" s="51" t="s">
        <v>519</v>
      </c>
      <c r="G429" s="64">
        <v>215</v>
      </c>
    </row>
    <row r="430" spans="1:7" ht="99" x14ac:dyDescent="0.25">
      <c r="A430" s="66" t="s">
        <v>295</v>
      </c>
      <c r="B430" s="51" t="s">
        <v>218</v>
      </c>
      <c r="C430" s="64">
        <v>240</v>
      </c>
      <c r="D430" s="80" t="s">
        <v>544</v>
      </c>
      <c r="F430" s="51" t="s">
        <v>207</v>
      </c>
      <c r="G430" s="64">
        <v>95</v>
      </c>
    </row>
    <row r="431" spans="1:7" ht="16.5" x14ac:dyDescent="0.25">
      <c r="A431" s="66"/>
      <c r="B431" s="51"/>
      <c r="C431" s="64"/>
      <c r="D431" s="80"/>
      <c r="F431" s="51" t="s">
        <v>493</v>
      </c>
      <c r="G431" s="64">
        <v>150</v>
      </c>
    </row>
    <row r="432" spans="1:7" ht="16.5" x14ac:dyDescent="0.25">
      <c r="A432" s="73" t="s">
        <v>254</v>
      </c>
      <c r="B432" s="51" t="s">
        <v>58</v>
      </c>
      <c r="C432" s="64">
        <v>200</v>
      </c>
      <c r="D432" s="80"/>
      <c r="F432" s="51" t="s">
        <v>58</v>
      </c>
      <c r="G432" s="64">
        <v>200</v>
      </c>
    </row>
    <row r="433" spans="1:7" ht="16.5" x14ac:dyDescent="0.25">
      <c r="A433" s="66"/>
      <c r="B433" s="51" t="s">
        <v>100</v>
      </c>
      <c r="C433" s="64">
        <v>20</v>
      </c>
      <c r="D433" s="80" t="s">
        <v>464</v>
      </c>
      <c r="F433" s="51" t="s">
        <v>465</v>
      </c>
      <c r="G433" s="64">
        <v>70</v>
      </c>
    </row>
    <row r="434" spans="1:7" ht="16.5" x14ac:dyDescent="0.25">
      <c r="A434" s="66"/>
      <c r="B434" s="51" t="s">
        <v>156</v>
      </c>
      <c r="C434" s="64">
        <v>50</v>
      </c>
      <c r="D434" s="80" t="s">
        <v>464</v>
      </c>
      <c r="F434" s="51"/>
      <c r="G434" s="64"/>
    </row>
    <row r="435" spans="1:7" ht="16.5" x14ac:dyDescent="0.25">
      <c r="A435" s="63" t="s">
        <v>228</v>
      </c>
      <c r="B435" s="51" t="s">
        <v>51</v>
      </c>
      <c r="C435" s="64">
        <v>100</v>
      </c>
      <c r="D435" s="80"/>
      <c r="F435" s="51" t="s">
        <v>51</v>
      </c>
      <c r="G435" s="64">
        <v>100</v>
      </c>
    </row>
    <row r="436" spans="1:7" ht="16.5" x14ac:dyDescent="0.3">
      <c r="A436" s="176" t="s">
        <v>49</v>
      </c>
      <c r="B436" s="176"/>
      <c r="C436" s="67">
        <v>880</v>
      </c>
      <c r="D436" s="81"/>
      <c r="F436" s="68" t="s">
        <v>49</v>
      </c>
      <c r="G436" s="67">
        <f>SUM(G428:G435)</f>
        <v>890</v>
      </c>
    </row>
    <row r="437" spans="1:7" ht="16.5" x14ac:dyDescent="0.3">
      <c r="A437" s="177" t="s">
        <v>14</v>
      </c>
      <c r="B437" s="177"/>
      <c r="C437" s="177"/>
      <c r="D437" s="82"/>
      <c r="F437" s="177" t="s">
        <v>14</v>
      </c>
      <c r="G437" s="177"/>
    </row>
    <row r="438" spans="1:7" ht="49.5" x14ac:dyDescent="0.25">
      <c r="A438" s="66" t="s">
        <v>271</v>
      </c>
      <c r="B438" s="51" t="s">
        <v>191</v>
      </c>
      <c r="C438" s="64">
        <v>100</v>
      </c>
      <c r="D438" s="80" t="s">
        <v>500</v>
      </c>
      <c r="F438" s="51" t="s">
        <v>478</v>
      </c>
      <c r="G438" s="64">
        <v>100</v>
      </c>
    </row>
    <row r="439" spans="1:7" ht="16.5" x14ac:dyDescent="0.25">
      <c r="A439" s="74"/>
      <c r="B439" s="51" t="s">
        <v>507</v>
      </c>
      <c r="C439" s="64">
        <v>200</v>
      </c>
      <c r="D439" s="80"/>
      <c r="F439" s="51" t="s">
        <v>507</v>
      </c>
      <c r="G439" s="64">
        <v>200</v>
      </c>
    </row>
    <row r="440" spans="1:7" ht="16.5" x14ac:dyDescent="0.25">
      <c r="A440" s="66" t="s">
        <v>228</v>
      </c>
      <c r="B440" s="51" t="s">
        <v>57</v>
      </c>
      <c r="C440" s="64">
        <v>100</v>
      </c>
      <c r="D440" s="80"/>
      <c r="F440" s="51" t="s">
        <v>57</v>
      </c>
      <c r="G440" s="64">
        <v>100</v>
      </c>
    </row>
    <row r="441" spans="1:7" ht="16.5" x14ac:dyDescent="0.3">
      <c r="A441" s="176" t="s">
        <v>74</v>
      </c>
      <c r="B441" s="176"/>
      <c r="C441" s="67">
        <v>400</v>
      </c>
      <c r="D441" s="81"/>
      <c r="F441" s="68" t="s">
        <v>74</v>
      </c>
      <c r="G441" s="67">
        <f>SUM(G438:G440)</f>
        <v>400</v>
      </c>
    </row>
    <row r="442" spans="1:7" ht="16.5" x14ac:dyDescent="0.3">
      <c r="A442" s="176" t="s">
        <v>402</v>
      </c>
      <c r="B442" s="176"/>
      <c r="C442" s="69">
        <v>1870</v>
      </c>
      <c r="D442" s="83"/>
      <c r="F442" s="68" t="s">
        <v>402</v>
      </c>
      <c r="G442" s="69">
        <f>G426+G436+G441</f>
        <v>1830</v>
      </c>
    </row>
    <row r="443" spans="1:7" ht="16.5" x14ac:dyDescent="0.25">
      <c r="A443" s="178" t="s">
        <v>444</v>
      </c>
      <c r="B443" s="178"/>
      <c r="C443" s="178"/>
      <c r="D443" s="79"/>
      <c r="F443" s="178" t="s">
        <v>444</v>
      </c>
      <c r="G443" s="178"/>
    </row>
    <row r="444" spans="1:7" ht="16.5" x14ac:dyDescent="0.25">
      <c r="A444" s="179" t="s">
        <v>109</v>
      </c>
      <c r="B444" s="179"/>
      <c r="C444" s="179"/>
      <c r="D444" s="95"/>
      <c r="F444" s="179" t="s">
        <v>109</v>
      </c>
      <c r="G444" s="179"/>
    </row>
    <row r="445" spans="1:7" ht="16.5" x14ac:dyDescent="0.25">
      <c r="A445" s="63" t="s">
        <v>224</v>
      </c>
      <c r="B445" s="51" t="s">
        <v>44</v>
      </c>
      <c r="C445" s="64">
        <v>15</v>
      </c>
      <c r="D445" s="80"/>
      <c r="F445" s="51" t="s">
        <v>44</v>
      </c>
      <c r="G445" s="64">
        <v>15</v>
      </c>
    </row>
    <row r="446" spans="1:7" ht="16.5" x14ac:dyDescent="0.25">
      <c r="A446" s="66" t="s">
        <v>270</v>
      </c>
      <c r="B446" s="51" t="s">
        <v>85</v>
      </c>
      <c r="C446" s="64">
        <v>240</v>
      </c>
      <c r="D446" s="80"/>
      <c r="F446" s="51" t="s">
        <v>85</v>
      </c>
      <c r="G446" s="64">
        <v>240</v>
      </c>
    </row>
    <row r="447" spans="1:7" ht="16.5" x14ac:dyDescent="0.25">
      <c r="A447" s="66" t="s">
        <v>243</v>
      </c>
      <c r="B447" s="51" t="s">
        <v>52</v>
      </c>
      <c r="C447" s="64">
        <v>200</v>
      </c>
      <c r="D447" s="80"/>
      <c r="F447" s="51" t="s">
        <v>52</v>
      </c>
      <c r="G447" s="64">
        <v>200</v>
      </c>
    </row>
    <row r="448" spans="1:7" ht="16.5" x14ac:dyDescent="0.25">
      <c r="A448" s="66"/>
      <c r="B448" s="51" t="s">
        <v>100</v>
      </c>
      <c r="C448" s="64">
        <v>40</v>
      </c>
      <c r="D448" s="80" t="s">
        <v>464</v>
      </c>
      <c r="F448" s="51" t="s">
        <v>465</v>
      </c>
      <c r="G448" s="64">
        <v>30</v>
      </c>
    </row>
    <row r="449" spans="1:7" ht="16.5" x14ac:dyDescent="0.25">
      <c r="A449" s="63" t="s">
        <v>228</v>
      </c>
      <c r="B449" s="51" t="s">
        <v>51</v>
      </c>
      <c r="C449" s="64">
        <v>100</v>
      </c>
      <c r="D449" s="80"/>
      <c r="F449" s="51" t="s">
        <v>51</v>
      </c>
      <c r="G449" s="64">
        <v>100</v>
      </c>
    </row>
    <row r="450" spans="1:7" ht="16.5" x14ac:dyDescent="0.3">
      <c r="A450" s="176" t="s">
        <v>46</v>
      </c>
      <c r="B450" s="176"/>
      <c r="C450" s="67">
        <v>595</v>
      </c>
      <c r="D450" s="81"/>
      <c r="F450" s="68" t="s">
        <v>46</v>
      </c>
      <c r="G450" s="67">
        <f>SUM(G445:G449)</f>
        <v>585</v>
      </c>
    </row>
    <row r="451" spans="1:7" ht="16.5" x14ac:dyDescent="0.25">
      <c r="A451" s="179" t="s">
        <v>13</v>
      </c>
      <c r="B451" s="179"/>
      <c r="C451" s="179"/>
      <c r="D451" s="95"/>
      <c r="F451" s="179" t="s">
        <v>13</v>
      </c>
      <c r="G451" s="179"/>
    </row>
    <row r="452" spans="1:7" ht="33" x14ac:dyDescent="0.25">
      <c r="A452" s="63" t="s">
        <v>259</v>
      </c>
      <c r="B452" s="51" t="s">
        <v>179</v>
      </c>
      <c r="C452" s="64">
        <v>60</v>
      </c>
      <c r="D452" s="80"/>
      <c r="F452" s="51" t="s">
        <v>179</v>
      </c>
      <c r="G452" s="64">
        <v>60</v>
      </c>
    </row>
    <row r="453" spans="1:7" ht="99" x14ac:dyDescent="0.25">
      <c r="A453" s="72" t="s">
        <v>260</v>
      </c>
      <c r="B453" s="51" t="s">
        <v>87</v>
      </c>
      <c r="C453" s="64">
        <v>220</v>
      </c>
      <c r="D453" s="80" t="s">
        <v>496</v>
      </c>
      <c r="F453" s="51" t="s">
        <v>545</v>
      </c>
      <c r="G453" s="64">
        <v>215</v>
      </c>
    </row>
    <row r="454" spans="1:7" ht="99" x14ac:dyDescent="0.25">
      <c r="A454" s="66" t="s">
        <v>241</v>
      </c>
      <c r="B454" s="51" t="s">
        <v>219</v>
      </c>
      <c r="C454" s="64">
        <v>95</v>
      </c>
      <c r="D454" s="80" t="s">
        <v>479</v>
      </c>
      <c r="F454" s="51" t="s">
        <v>512</v>
      </c>
      <c r="G454" s="64">
        <v>95</v>
      </c>
    </row>
    <row r="455" spans="1:7" ht="16.5" x14ac:dyDescent="0.25">
      <c r="A455" s="70" t="s">
        <v>274</v>
      </c>
      <c r="B455" s="51" t="s">
        <v>195</v>
      </c>
      <c r="C455" s="64">
        <v>150</v>
      </c>
      <c r="D455" s="80"/>
      <c r="F455" s="51" t="s">
        <v>195</v>
      </c>
      <c r="G455" s="64">
        <v>150</v>
      </c>
    </row>
    <row r="456" spans="1:7" ht="16.5" x14ac:dyDescent="0.25">
      <c r="A456" s="63" t="s">
        <v>232</v>
      </c>
      <c r="B456" s="51" t="s">
        <v>48</v>
      </c>
      <c r="C456" s="64">
        <v>200</v>
      </c>
      <c r="D456" s="80"/>
      <c r="F456" s="51" t="s">
        <v>48</v>
      </c>
      <c r="G456" s="64">
        <v>200</v>
      </c>
    </row>
    <row r="457" spans="1:7" ht="16.5" x14ac:dyDescent="0.25">
      <c r="A457" s="66"/>
      <c r="B457" s="51" t="s">
        <v>100</v>
      </c>
      <c r="C457" s="64">
        <v>20</v>
      </c>
      <c r="D457" s="80" t="s">
        <v>464</v>
      </c>
      <c r="F457" s="51" t="s">
        <v>465</v>
      </c>
      <c r="G457" s="64">
        <v>70</v>
      </c>
    </row>
    <row r="458" spans="1:7" ht="16.5" x14ac:dyDescent="0.25">
      <c r="A458" s="66"/>
      <c r="B458" s="51" t="s">
        <v>156</v>
      </c>
      <c r="C458" s="64">
        <v>50</v>
      </c>
      <c r="D458" s="80" t="s">
        <v>464</v>
      </c>
      <c r="F458" s="51"/>
      <c r="G458" s="64"/>
    </row>
    <row r="459" spans="1:7" ht="16.5" x14ac:dyDescent="0.25">
      <c r="A459" s="63" t="s">
        <v>228</v>
      </c>
      <c r="B459" s="51" t="s">
        <v>45</v>
      </c>
      <c r="C459" s="64">
        <v>100</v>
      </c>
      <c r="D459" s="80"/>
      <c r="F459" s="51" t="s">
        <v>45</v>
      </c>
      <c r="G459" s="64">
        <v>100</v>
      </c>
    </row>
    <row r="460" spans="1:7" ht="16.5" x14ac:dyDescent="0.3">
      <c r="A460" s="176" t="s">
        <v>49</v>
      </c>
      <c r="B460" s="176"/>
      <c r="C460" s="67">
        <v>895</v>
      </c>
      <c r="D460" s="81"/>
      <c r="F460" s="68" t="s">
        <v>49</v>
      </c>
      <c r="G460" s="67">
        <f>SUM(G452:G459)</f>
        <v>890</v>
      </c>
    </row>
    <row r="461" spans="1:7" ht="16.5" x14ac:dyDescent="0.3">
      <c r="A461" s="177" t="s">
        <v>14</v>
      </c>
      <c r="B461" s="177"/>
      <c r="C461" s="177"/>
      <c r="D461" s="82"/>
      <c r="F461" s="177" t="s">
        <v>14</v>
      </c>
      <c r="G461" s="177"/>
    </row>
    <row r="462" spans="1:7" ht="49.5" x14ac:dyDescent="0.25">
      <c r="A462" s="66" t="s">
        <v>240</v>
      </c>
      <c r="B462" s="51" t="s">
        <v>165</v>
      </c>
      <c r="C462" s="64">
        <v>75</v>
      </c>
      <c r="D462" s="80" t="s">
        <v>500</v>
      </c>
      <c r="F462" s="51" t="s">
        <v>487</v>
      </c>
      <c r="G462" s="64">
        <v>75</v>
      </c>
    </row>
    <row r="463" spans="1:7" ht="49.5" x14ac:dyDescent="0.25">
      <c r="A463" s="70"/>
      <c r="B463" s="51" t="s">
        <v>164</v>
      </c>
      <c r="C463" s="64">
        <v>200</v>
      </c>
      <c r="D463" s="80" t="s">
        <v>476</v>
      </c>
      <c r="F463" s="51" t="s">
        <v>56</v>
      </c>
      <c r="G463" s="64">
        <v>200</v>
      </c>
    </row>
    <row r="464" spans="1:7" ht="16.5" x14ac:dyDescent="0.25">
      <c r="A464" s="66" t="s">
        <v>228</v>
      </c>
      <c r="B464" s="51" t="s">
        <v>157</v>
      </c>
      <c r="C464" s="64">
        <v>150</v>
      </c>
      <c r="D464" s="80"/>
      <c r="F464" s="51" t="s">
        <v>157</v>
      </c>
      <c r="G464" s="64">
        <v>150</v>
      </c>
    </row>
    <row r="465" spans="1:7" ht="16.5" x14ac:dyDescent="0.3">
      <c r="A465" s="176" t="s">
        <v>74</v>
      </c>
      <c r="B465" s="176"/>
      <c r="C465" s="67">
        <v>425</v>
      </c>
      <c r="D465" s="81"/>
      <c r="F465" s="68" t="s">
        <v>74</v>
      </c>
      <c r="G465" s="67">
        <f>SUM(G462:G464)</f>
        <v>425</v>
      </c>
    </row>
    <row r="466" spans="1:7" ht="16.5" x14ac:dyDescent="0.3">
      <c r="A466" s="176" t="s">
        <v>445</v>
      </c>
      <c r="B466" s="176"/>
      <c r="C466" s="69">
        <v>1915</v>
      </c>
      <c r="D466" s="83"/>
      <c r="F466" s="68" t="s">
        <v>445</v>
      </c>
      <c r="G466" s="69">
        <f>G465+G460+G450</f>
        <v>1900</v>
      </c>
    </row>
    <row r="467" spans="1:7" ht="16.5" x14ac:dyDescent="0.25">
      <c r="A467" s="178" t="s">
        <v>446</v>
      </c>
      <c r="B467" s="178"/>
      <c r="C467" s="178"/>
      <c r="D467" s="79"/>
      <c r="F467" s="178" t="s">
        <v>446</v>
      </c>
      <c r="G467" s="178"/>
    </row>
    <row r="468" spans="1:7" ht="16.5" x14ac:dyDescent="0.25">
      <c r="A468" s="179" t="s">
        <v>109</v>
      </c>
      <c r="B468" s="179"/>
      <c r="C468" s="179"/>
      <c r="D468" s="95"/>
      <c r="F468" s="179" t="s">
        <v>109</v>
      </c>
      <c r="G468" s="179"/>
    </row>
    <row r="469" spans="1:7" ht="16.5" x14ac:dyDescent="0.25">
      <c r="A469" s="63" t="s">
        <v>223</v>
      </c>
      <c r="B469" s="51" t="s">
        <v>43</v>
      </c>
      <c r="C469" s="64">
        <v>10</v>
      </c>
      <c r="D469" s="80"/>
      <c r="F469" s="51" t="s">
        <v>43</v>
      </c>
      <c r="G469" s="64">
        <v>10</v>
      </c>
    </row>
    <row r="470" spans="1:7" ht="16.5" x14ac:dyDescent="0.25">
      <c r="A470" s="63" t="s">
        <v>224</v>
      </c>
      <c r="B470" s="51" t="s">
        <v>44</v>
      </c>
      <c r="C470" s="64">
        <v>15</v>
      </c>
      <c r="D470" s="80"/>
      <c r="F470" s="51" t="s">
        <v>44</v>
      </c>
      <c r="G470" s="64">
        <v>15</v>
      </c>
    </row>
    <row r="471" spans="1:7" ht="16.5" x14ac:dyDescent="0.25">
      <c r="A471" s="63" t="s">
        <v>225</v>
      </c>
      <c r="B471" s="51" t="s">
        <v>76</v>
      </c>
      <c r="C471" s="64">
        <v>40</v>
      </c>
      <c r="D471" s="80"/>
      <c r="F471" s="51" t="s">
        <v>76</v>
      </c>
      <c r="G471" s="64">
        <v>40</v>
      </c>
    </row>
    <row r="472" spans="1:7" ht="33" x14ac:dyDescent="0.25">
      <c r="A472" s="63" t="s">
        <v>284</v>
      </c>
      <c r="B472" s="51" t="s">
        <v>220</v>
      </c>
      <c r="C472" s="64">
        <v>210</v>
      </c>
      <c r="D472" s="80"/>
      <c r="F472" s="51" t="s">
        <v>220</v>
      </c>
      <c r="G472" s="64">
        <v>210</v>
      </c>
    </row>
    <row r="473" spans="1:7" ht="16.5" x14ac:dyDescent="0.25">
      <c r="A473" s="63"/>
      <c r="B473" s="51"/>
      <c r="C473" s="64"/>
      <c r="D473" s="80"/>
      <c r="F473" s="51"/>
      <c r="G473" s="64"/>
    </row>
    <row r="474" spans="1:7" ht="16.5" x14ac:dyDescent="0.25">
      <c r="A474" s="63" t="s">
        <v>227</v>
      </c>
      <c r="B474" s="51" t="s">
        <v>11</v>
      </c>
      <c r="C474" s="64">
        <v>200</v>
      </c>
      <c r="D474" s="80"/>
      <c r="F474" s="51" t="s">
        <v>11</v>
      </c>
      <c r="G474" s="64">
        <v>200</v>
      </c>
    </row>
    <row r="475" spans="1:7" ht="16.5" x14ac:dyDescent="0.25">
      <c r="A475" s="66"/>
      <c r="B475" s="51" t="s">
        <v>100</v>
      </c>
      <c r="C475" s="64">
        <v>40</v>
      </c>
      <c r="D475" s="80" t="s">
        <v>464</v>
      </c>
      <c r="F475" s="51" t="s">
        <v>465</v>
      </c>
      <c r="G475" s="64">
        <v>30</v>
      </c>
    </row>
    <row r="476" spans="1:7" ht="16.5" x14ac:dyDescent="0.25">
      <c r="A476" s="63" t="s">
        <v>228</v>
      </c>
      <c r="B476" s="51" t="s">
        <v>45</v>
      </c>
      <c r="C476" s="64">
        <v>100</v>
      </c>
      <c r="D476" s="80"/>
      <c r="F476" s="51" t="s">
        <v>45</v>
      </c>
      <c r="G476" s="64">
        <v>100</v>
      </c>
    </row>
    <row r="477" spans="1:7" ht="16.5" x14ac:dyDescent="0.3">
      <c r="A477" s="176" t="s">
        <v>46</v>
      </c>
      <c r="B477" s="176"/>
      <c r="C477" s="67">
        <v>615</v>
      </c>
      <c r="D477" s="81"/>
      <c r="F477" s="68" t="s">
        <v>46</v>
      </c>
      <c r="G477" s="67">
        <f>SUM(G469:G476)</f>
        <v>605</v>
      </c>
    </row>
    <row r="478" spans="1:7" ht="16.5" x14ac:dyDescent="0.25">
      <c r="A478" s="179" t="s">
        <v>13</v>
      </c>
      <c r="B478" s="179"/>
      <c r="C478" s="179"/>
      <c r="D478" s="95"/>
      <c r="F478" s="179" t="s">
        <v>13</v>
      </c>
      <c r="G478" s="179"/>
    </row>
    <row r="479" spans="1:7" ht="33" x14ac:dyDescent="0.25">
      <c r="A479" s="63" t="s">
        <v>237</v>
      </c>
      <c r="B479" s="51" t="s">
        <v>161</v>
      </c>
      <c r="C479" s="64">
        <v>60</v>
      </c>
      <c r="D479" s="80"/>
      <c r="F479" s="51" t="s">
        <v>161</v>
      </c>
      <c r="G479" s="64">
        <v>60</v>
      </c>
    </row>
    <row r="480" spans="1:7" ht="99" x14ac:dyDescent="0.25">
      <c r="A480" s="63" t="s">
        <v>296</v>
      </c>
      <c r="B480" s="51" t="s">
        <v>221</v>
      </c>
      <c r="C480" s="64">
        <v>220</v>
      </c>
      <c r="D480" s="80" t="s">
        <v>496</v>
      </c>
      <c r="F480" s="51" t="s">
        <v>546</v>
      </c>
      <c r="G480" s="64">
        <v>225</v>
      </c>
    </row>
    <row r="481" spans="1:7" ht="16.5" x14ac:dyDescent="0.25">
      <c r="A481" s="63" t="s">
        <v>252</v>
      </c>
      <c r="B481" s="51" t="s">
        <v>175</v>
      </c>
      <c r="C481" s="64">
        <v>90</v>
      </c>
      <c r="D481" s="80"/>
      <c r="F481" s="51" t="s">
        <v>175</v>
      </c>
      <c r="G481" s="64">
        <v>90</v>
      </c>
    </row>
    <row r="482" spans="1:7" ht="82.5" x14ac:dyDescent="0.25">
      <c r="A482" s="63" t="s">
        <v>253</v>
      </c>
      <c r="B482" s="51" t="s">
        <v>189</v>
      </c>
      <c r="C482" s="64">
        <v>150</v>
      </c>
      <c r="D482" s="80" t="s">
        <v>539</v>
      </c>
      <c r="F482" s="51" t="s">
        <v>485</v>
      </c>
      <c r="G482" s="64">
        <v>150</v>
      </c>
    </row>
    <row r="483" spans="1:7" ht="16.5" x14ac:dyDescent="0.25">
      <c r="A483" s="63" t="s">
        <v>247</v>
      </c>
      <c r="B483" s="51" t="s">
        <v>59</v>
      </c>
      <c r="C483" s="64">
        <v>200</v>
      </c>
      <c r="D483" s="80"/>
      <c r="F483" s="51" t="s">
        <v>59</v>
      </c>
      <c r="G483" s="64">
        <v>200</v>
      </c>
    </row>
    <row r="484" spans="1:7" ht="16.5" x14ac:dyDescent="0.25">
      <c r="A484" s="66"/>
      <c r="B484" s="51" t="s">
        <v>100</v>
      </c>
      <c r="C484" s="64">
        <v>20</v>
      </c>
      <c r="D484" s="80" t="s">
        <v>464</v>
      </c>
      <c r="F484" s="51" t="s">
        <v>465</v>
      </c>
      <c r="G484" s="64">
        <v>70</v>
      </c>
    </row>
    <row r="485" spans="1:7" ht="16.5" x14ac:dyDescent="0.25">
      <c r="A485" s="66"/>
      <c r="B485" s="51" t="s">
        <v>156</v>
      </c>
      <c r="C485" s="64">
        <v>50</v>
      </c>
      <c r="D485" s="80" t="s">
        <v>464</v>
      </c>
      <c r="F485" s="51"/>
      <c r="G485" s="64"/>
    </row>
    <row r="486" spans="1:7" ht="16.5" x14ac:dyDescent="0.25">
      <c r="A486" s="63" t="s">
        <v>228</v>
      </c>
      <c r="B486" s="51" t="s">
        <v>51</v>
      </c>
      <c r="C486" s="64">
        <v>100</v>
      </c>
      <c r="D486" s="80"/>
      <c r="F486" s="51" t="s">
        <v>51</v>
      </c>
      <c r="G486" s="64">
        <v>100</v>
      </c>
    </row>
    <row r="487" spans="1:7" ht="16.5" x14ac:dyDescent="0.3">
      <c r="A487" s="176" t="s">
        <v>49</v>
      </c>
      <c r="B487" s="176"/>
      <c r="C487" s="67">
        <v>890</v>
      </c>
      <c r="D487" s="81"/>
      <c r="F487" s="68" t="s">
        <v>49</v>
      </c>
      <c r="G487" s="67">
        <f>SUM(G479:G486)</f>
        <v>895</v>
      </c>
    </row>
    <row r="488" spans="1:7" ht="16.5" x14ac:dyDescent="0.3">
      <c r="A488" s="177" t="s">
        <v>14</v>
      </c>
      <c r="B488" s="177"/>
      <c r="C488" s="177"/>
      <c r="D488" s="82"/>
      <c r="F488" s="177" t="s">
        <v>14</v>
      </c>
      <c r="G488" s="177"/>
    </row>
    <row r="489" spans="1:7" ht="82.5" x14ac:dyDescent="0.25">
      <c r="A489" s="66" t="s">
        <v>278</v>
      </c>
      <c r="B489" s="51" t="s">
        <v>170</v>
      </c>
      <c r="C489" s="64">
        <v>75</v>
      </c>
      <c r="D489" s="80" t="s">
        <v>547</v>
      </c>
      <c r="F489" s="51" t="s">
        <v>650</v>
      </c>
      <c r="G489" s="64">
        <v>25</v>
      </c>
    </row>
    <row r="490" spans="1:7" ht="16.5" x14ac:dyDescent="0.25">
      <c r="A490" s="74"/>
      <c r="B490" s="51" t="s">
        <v>198</v>
      </c>
      <c r="C490" s="64">
        <v>200</v>
      </c>
      <c r="D490" s="80"/>
      <c r="F490" s="51" t="s">
        <v>198</v>
      </c>
      <c r="G490" s="64">
        <v>200</v>
      </c>
    </row>
    <row r="491" spans="1:7" ht="16.5" x14ac:dyDescent="0.25">
      <c r="A491" s="66" t="s">
        <v>228</v>
      </c>
      <c r="B491" s="51" t="s">
        <v>110</v>
      </c>
      <c r="C491" s="64">
        <v>100</v>
      </c>
      <c r="D491" s="80"/>
      <c r="F491" s="51" t="s">
        <v>110</v>
      </c>
      <c r="G491" s="64">
        <v>100</v>
      </c>
    </row>
    <row r="492" spans="1:7" ht="16.5" x14ac:dyDescent="0.3">
      <c r="A492" s="176" t="s">
        <v>74</v>
      </c>
      <c r="B492" s="176"/>
      <c r="C492" s="67">
        <v>375</v>
      </c>
      <c r="D492" s="81"/>
      <c r="F492" s="68" t="s">
        <v>74</v>
      </c>
      <c r="G492" s="67">
        <f>SUM(G489:G491)</f>
        <v>325</v>
      </c>
    </row>
    <row r="493" spans="1:7" ht="16.5" x14ac:dyDescent="0.3">
      <c r="A493" s="176" t="s">
        <v>401</v>
      </c>
      <c r="B493" s="176"/>
      <c r="C493" s="69">
        <v>1880</v>
      </c>
      <c r="D493" s="83"/>
      <c r="F493" s="68" t="s">
        <v>401</v>
      </c>
      <c r="G493" s="69">
        <f>G477+G487+G492</f>
        <v>1825</v>
      </c>
    </row>
    <row r="494" spans="1:7" ht="16.5" x14ac:dyDescent="0.25">
      <c r="A494" s="178" t="s">
        <v>447</v>
      </c>
      <c r="B494" s="178"/>
      <c r="C494" s="178"/>
      <c r="D494" s="79"/>
      <c r="F494" s="178" t="s">
        <v>447</v>
      </c>
      <c r="G494" s="178"/>
    </row>
    <row r="495" spans="1:7" ht="16.5" x14ac:dyDescent="0.25">
      <c r="A495" s="179" t="s">
        <v>109</v>
      </c>
      <c r="B495" s="179"/>
      <c r="C495" s="179"/>
      <c r="D495" s="95"/>
      <c r="F495" s="179" t="s">
        <v>109</v>
      </c>
      <c r="G495" s="179"/>
    </row>
    <row r="496" spans="1:7" ht="16.5" x14ac:dyDescent="0.25">
      <c r="A496" s="66"/>
      <c r="B496" s="51"/>
      <c r="C496" s="64"/>
      <c r="D496" s="80"/>
      <c r="F496" s="51" t="s">
        <v>548</v>
      </c>
      <c r="G496" s="64">
        <v>10</v>
      </c>
    </row>
    <row r="497" spans="1:7" ht="33" x14ac:dyDescent="0.25">
      <c r="A497" s="66" t="s">
        <v>279</v>
      </c>
      <c r="B497" s="51" t="s">
        <v>199</v>
      </c>
      <c r="C497" s="64">
        <v>95</v>
      </c>
      <c r="D497" s="80" t="s">
        <v>549</v>
      </c>
      <c r="F497" s="51" t="s">
        <v>550</v>
      </c>
      <c r="G497" s="64">
        <v>95</v>
      </c>
    </row>
    <row r="498" spans="1:7" ht="82.5" x14ac:dyDescent="0.25">
      <c r="A498" s="63" t="s">
        <v>253</v>
      </c>
      <c r="B498" s="51" t="s">
        <v>189</v>
      </c>
      <c r="C498" s="64">
        <v>150</v>
      </c>
      <c r="D498" s="80" t="s">
        <v>551</v>
      </c>
      <c r="F498" s="51" t="s">
        <v>47</v>
      </c>
      <c r="G498" s="64">
        <v>150</v>
      </c>
    </row>
    <row r="499" spans="1:7" ht="49.5" x14ac:dyDescent="0.25">
      <c r="A499" s="63" t="s">
        <v>258</v>
      </c>
      <c r="B499" s="51" t="s">
        <v>12</v>
      </c>
      <c r="C499" s="64">
        <v>200</v>
      </c>
      <c r="D499" s="80" t="s">
        <v>552</v>
      </c>
      <c r="F499" s="51" t="s">
        <v>418</v>
      </c>
      <c r="G499" s="64">
        <v>200</v>
      </c>
    </row>
    <row r="500" spans="1:7" ht="16.5" x14ac:dyDescent="0.25">
      <c r="A500" s="66"/>
      <c r="B500" s="51" t="s">
        <v>100</v>
      </c>
      <c r="C500" s="64">
        <v>40</v>
      </c>
      <c r="D500" s="80" t="s">
        <v>464</v>
      </c>
      <c r="F500" s="51" t="s">
        <v>465</v>
      </c>
      <c r="G500" s="64">
        <v>30</v>
      </c>
    </row>
    <row r="501" spans="1:7" ht="16.5" x14ac:dyDescent="0.25">
      <c r="A501" s="63" t="s">
        <v>228</v>
      </c>
      <c r="B501" s="51" t="s">
        <v>51</v>
      </c>
      <c r="C501" s="64">
        <v>100</v>
      </c>
      <c r="D501" s="80"/>
      <c r="F501" s="51" t="s">
        <v>51</v>
      </c>
      <c r="G501" s="64">
        <v>100</v>
      </c>
    </row>
    <row r="502" spans="1:7" ht="16.5" x14ac:dyDescent="0.3">
      <c r="A502" s="176" t="s">
        <v>46</v>
      </c>
      <c r="B502" s="176"/>
      <c r="C502" s="67">
        <v>585</v>
      </c>
      <c r="D502" s="81"/>
      <c r="F502" s="68" t="s">
        <v>46</v>
      </c>
      <c r="G502" s="67">
        <f>SUM(G496:G501)</f>
        <v>585</v>
      </c>
    </row>
    <row r="503" spans="1:7" ht="16.5" x14ac:dyDescent="0.25">
      <c r="A503" s="179" t="s">
        <v>13</v>
      </c>
      <c r="B503" s="179"/>
      <c r="C503" s="179"/>
      <c r="D503" s="95"/>
      <c r="F503" s="179" t="s">
        <v>13</v>
      </c>
      <c r="G503" s="179"/>
    </row>
    <row r="504" spans="1:7" ht="16.5" x14ac:dyDescent="0.25">
      <c r="A504" s="63" t="s">
        <v>281</v>
      </c>
      <c r="B504" s="51" t="s">
        <v>201</v>
      </c>
      <c r="C504" s="64">
        <v>60</v>
      </c>
      <c r="D504" s="80"/>
      <c r="F504" s="51" t="s">
        <v>201</v>
      </c>
      <c r="G504" s="64">
        <v>60</v>
      </c>
    </row>
    <row r="505" spans="1:7" ht="82.5" x14ac:dyDescent="0.25">
      <c r="A505" s="66" t="s">
        <v>269</v>
      </c>
      <c r="B505" s="51" t="s">
        <v>89</v>
      </c>
      <c r="C505" s="64">
        <v>220</v>
      </c>
      <c r="D505" s="80" t="s">
        <v>553</v>
      </c>
      <c r="F505" s="51" t="s">
        <v>429</v>
      </c>
      <c r="G505" s="64">
        <v>215</v>
      </c>
    </row>
    <row r="506" spans="1:7" ht="99" x14ac:dyDescent="0.25">
      <c r="A506" s="66" t="s">
        <v>297</v>
      </c>
      <c r="B506" s="51" t="s">
        <v>222</v>
      </c>
      <c r="C506" s="64">
        <v>240</v>
      </c>
      <c r="D506" s="80" t="s">
        <v>554</v>
      </c>
      <c r="F506" s="51" t="s">
        <v>467</v>
      </c>
      <c r="G506" s="64">
        <v>90</v>
      </c>
    </row>
    <row r="507" spans="1:7" ht="16.5" x14ac:dyDescent="0.25">
      <c r="A507" s="66"/>
      <c r="B507" s="51"/>
      <c r="C507" s="64"/>
      <c r="D507" s="80"/>
      <c r="F507" s="51" t="s">
        <v>167</v>
      </c>
      <c r="G507" s="64">
        <v>150</v>
      </c>
    </row>
    <row r="508" spans="1:7" ht="16.5" x14ac:dyDescent="0.25">
      <c r="A508" s="63" t="s">
        <v>247</v>
      </c>
      <c r="B508" s="51" t="s">
        <v>91</v>
      </c>
      <c r="C508" s="64">
        <v>200</v>
      </c>
      <c r="D508" s="80"/>
      <c r="F508" s="51" t="s">
        <v>91</v>
      </c>
      <c r="G508" s="64">
        <v>200</v>
      </c>
    </row>
    <row r="509" spans="1:7" ht="16.5" x14ac:dyDescent="0.25">
      <c r="A509" s="66"/>
      <c r="B509" s="51" t="s">
        <v>100</v>
      </c>
      <c r="C509" s="64">
        <v>20</v>
      </c>
      <c r="D509" s="80" t="s">
        <v>464</v>
      </c>
      <c r="F509" s="51" t="s">
        <v>465</v>
      </c>
      <c r="G509" s="64">
        <v>70</v>
      </c>
    </row>
    <row r="510" spans="1:7" ht="16.5" x14ac:dyDescent="0.25">
      <c r="A510" s="66"/>
      <c r="B510" s="51" t="s">
        <v>156</v>
      </c>
      <c r="C510" s="64">
        <v>50</v>
      </c>
      <c r="D510" s="80" t="s">
        <v>464</v>
      </c>
      <c r="F510" s="51"/>
      <c r="G510" s="64"/>
    </row>
    <row r="511" spans="1:7" ht="16.5" x14ac:dyDescent="0.25">
      <c r="A511" s="63" t="s">
        <v>228</v>
      </c>
      <c r="B511" s="51" t="s">
        <v>45</v>
      </c>
      <c r="C511" s="64">
        <v>100</v>
      </c>
      <c r="D511" s="80"/>
      <c r="F511" s="51" t="s">
        <v>45</v>
      </c>
      <c r="G511" s="64">
        <v>100</v>
      </c>
    </row>
    <row r="512" spans="1:7" ht="16.5" x14ac:dyDescent="0.3">
      <c r="A512" s="76" t="s">
        <v>49</v>
      </c>
      <c r="B512" s="94"/>
      <c r="C512" s="67">
        <v>890</v>
      </c>
      <c r="D512" s="81"/>
      <c r="F512" s="77" t="s">
        <v>49</v>
      </c>
      <c r="G512" s="67">
        <f>SUM(G504:G511)</f>
        <v>885</v>
      </c>
    </row>
    <row r="513" spans="1:7" ht="16.5" x14ac:dyDescent="0.3">
      <c r="A513" s="177" t="s">
        <v>14</v>
      </c>
      <c r="B513" s="177"/>
      <c r="C513" s="177"/>
      <c r="D513" s="82"/>
      <c r="F513" s="177" t="s">
        <v>14</v>
      </c>
      <c r="G513" s="177"/>
    </row>
    <row r="514" spans="1:7" ht="49.5" x14ac:dyDescent="0.25">
      <c r="A514" s="66" t="s">
        <v>283</v>
      </c>
      <c r="B514" s="51" t="s">
        <v>60</v>
      </c>
      <c r="C514" s="64">
        <v>55</v>
      </c>
      <c r="D514" s="80" t="s">
        <v>555</v>
      </c>
      <c r="F514" s="51" t="s">
        <v>478</v>
      </c>
      <c r="G514" s="64">
        <v>100</v>
      </c>
    </row>
    <row r="515" spans="1:7" ht="16.5" x14ac:dyDescent="0.25">
      <c r="A515" s="66" t="s">
        <v>243</v>
      </c>
      <c r="B515" s="51" t="s">
        <v>52</v>
      </c>
      <c r="C515" s="64">
        <v>200</v>
      </c>
      <c r="D515" s="80"/>
      <c r="F515" s="51" t="s">
        <v>52</v>
      </c>
      <c r="G515" s="64">
        <v>200</v>
      </c>
    </row>
    <row r="516" spans="1:7" ht="16.5" x14ac:dyDescent="0.25">
      <c r="A516" s="63" t="s">
        <v>228</v>
      </c>
      <c r="B516" s="51" t="s">
        <v>51</v>
      </c>
      <c r="C516" s="64">
        <v>100</v>
      </c>
      <c r="D516" s="80"/>
      <c r="F516" s="51" t="s">
        <v>51</v>
      </c>
      <c r="G516" s="64">
        <v>100</v>
      </c>
    </row>
    <row r="517" spans="1:7" ht="16.5" x14ac:dyDescent="0.3">
      <c r="A517" s="176" t="s">
        <v>74</v>
      </c>
      <c r="B517" s="176"/>
      <c r="C517" s="67">
        <v>355</v>
      </c>
      <c r="D517" s="81"/>
      <c r="F517" s="68" t="s">
        <v>74</v>
      </c>
      <c r="G517" s="67">
        <f>SUM(G514:G516)</f>
        <v>400</v>
      </c>
    </row>
    <row r="518" spans="1:7" ht="16.5" x14ac:dyDescent="0.3">
      <c r="A518" s="176" t="s">
        <v>448</v>
      </c>
      <c r="B518" s="176"/>
      <c r="C518" s="69" t="s">
        <v>94</v>
      </c>
      <c r="D518" s="83"/>
      <c r="F518" s="68" t="s">
        <v>448</v>
      </c>
      <c r="G518" s="69">
        <f>G517+G512+G502</f>
        <v>1870</v>
      </c>
    </row>
    <row r="519" spans="1:7" ht="16.5" x14ac:dyDescent="0.25">
      <c r="F519" s="110" t="s">
        <v>556</v>
      </c>
    </row>
    <row r="520" spans="1:7" ht="16.5" x14ac:dyDescent="0.25">
      <c r="F520" s="110" t="s">
        <v>557</v>
      </c>
    </row>
  </sheetData>
  <mergeCells count="247">
    <mergeCell ref="A17:B17"/>
    <mergeCell ref="A18:C18"/>
    <mergeCell ref="F18:G18"/>
    <mergeCell ref="D5:D6"/>
    <mergeCell ref="A5:A6"/>
    <mergeCell ref="B5:B6"/>
    <mergeCell ref="C5:C6"/>
    <mergeCell ref="F5:F6"/>
    <mergeCell ref="G5:G6"/>
    <mergeCell ref="A7:C7"/>
    <mergeCell ref="F7:G7"/>
    <mergeCell ref="A8:C8"/>
    <mergeCell ref="F8:G8"/>
    <mergeCell ref="A105:C105"/>
    <mergeCell ref="F105:G105"/>
    <mergeCell ref="A110:B110"/>
    <mergeCell ref="A112:C112"/>
    <mergeCell ref="F112:G112"/>
    <mergeCell ref="A119:B119"/>
    <mergeCell ref="A120:C120"/>
    <mergeCell ref="F120:G120"/>
    <mergeCell ref="F59:G59"/>
    <mergeCell ref="A60:C60"/>
    <mergeCell ref="F60:G60"/>
    <mergeCell ref="A34:C34"/>
    <mergeCell ref="F34:G34"/>
    <mergeCell ref="A35:C35"/>
    <mergeCell ref="F35:G35"/>
    <mergeCell ref="A42:B42"/>
    <mergeCell ref="A27:B27"/>
    <mergeCell ref="A28:C28"/>
    <mergeCell ref="F28:G28"/>
    <mergeCell ref="A32:B32"/>
    <mergeCell ref="A33:B33"/>
    <mergeCell ref="F212:G212"/>
    <mergeCell ref="A213:C213"/>
    <mergeCell ref="F213:G213"/>
    <mergeCell ref="A221:B221"/>
    <mergeCell ref="A222:C222"/>
    <mergeCell ref="F222:G222"/>
    <mergeCell ref="F196:G196"/>
    <mergeCell ref="F206:G206"/>
    <mergeCell ref="F163:G163"/>
    <mergeCell ref="F164:G164"/>
    <mergeCell ref="F172:G172"/>
    <mergeCell ref="F181:G181"/>
    <mergeCell ref="F187:G187"/>
    <mergeCell ref="F188:G188"/>
    <mergeCell ref="A231:B231"/>
    <mergeCell ref="A161:B161"/>
    <mergeCell ref="A162:B162"/>
    <mergeCell ref="A210:B210"/>
    <mergeCell ref="A211:B211"/>
    <mergeCell ref="A185:B185"/>
    <mergeCell ref="A186:B186"/>
    <mergeCell ref="A195:B195"/>
    <mergeCell ref="A196:C196"/>
    <mergeCell ref="A205:B205"/>
    <mergeCell ref="A206:C206"/>
    <mergeCell ref="A163:C163"/>
    <mergeCell ref="A164:C164"/>
    <mergeCell ref="A171:B171"/>
    <mergeCell ref="A172:C172"/>
    <mergeCell ref="A180:B180"/>
    <mergeCell ref="A181:C181"/>
    <mergeCell ref="A187:C187"/>
    <mergeCell ref="A188:C188"/>
    <mergeCell ref="A212:C212"/>
    <mergeCell ref="A323:C323"/>
    <mergeCell ref="F323:G323"/>
    <mergeCell ref="A332:B332"/>
    <mergeCell ref="A338:B338"/>
    <mergeCell ref="A339:C339"/>
    <mergeCell ref="F339:G339"/>
    <mergeCell ref="A340:C340"/>
    <mergeCell ref="F340:G340"/>
    <mergeCell ref="A349:B349"/>
    <mergeCell ref="A417:B417"/>
    <mergeCell ref="A418:C418"/>
    <mergeCell ref="F418:G418"/>
    <mergeCell ref="A419:C419"/>
    <mergeCell ref="A360:C360"/>
    <mergeCell ref="F360:G360"/>
    <mergeCell ref="A364:B364"/>
    <mergeCell ref="A333:C333"/>
    <mergeCell ref="F333:G333"/>
    <mergeCell ref="A337:B337"/>
    <mergeCell ref="A350:C350"/>
    <mergeCell ref="F350:G350"/>
    <mergeCell ref="A359:B359"/>
    <mergeCell ref="A412:C412"/>
    <mergeCell ref="F412:G412"/>
    <mergeCell ref="A416:B416"/>
    <mergeCell ref="A385:C385"/>
    <mergeCell ref="F385:G385"/>
    <mergeCell ref="A389:B389"/>
    <mergeCell ref="A390:B390"/>
    <mergeCell ref="A391:C391"/>
    <mergeCell ref="F391:G391"/>
    <mergeCell ref="A392:C392"/>
    <mergeCell ref="F392:G392"/>
    <mergeCell ref="A401:B401"/>
    <mergeCell ref="A402:C402"/>
    <mergeCell ref="F402:G402"/>
    <mergeCell ref="A411:B411"/>
    <mergeCell ref="A2:D3"/>
    <mergeCell ref="A77:B77"/>
    <mergeCell ref="A78:C78"/>
    <mergeCell ref="F78:G78"/>
    <mergeCell ref="A83:B83"/>
    <mergeCell ref="A85:C85"/>
    <mergeCell ref="F85:G85"/>
    <mergeCell ref="A94:B94"/>
    <mergeCell ref="A95:C95"/>
    <mergeCell ref="F95:G95"/>
    <mergeCell ref="F2:G3"/>
    <mergeCell ref="A82:B82"/>
    <mergeCell ref="A84:C84"/>
    <mergeCell ref="F84:G84"/>
    <mergeCell ref="A67:B67"/>
    <mergeCell ref="A68:C68"/>
    <mergeCell ref="F68:G68"/>
    <mergeCell ref="A57:B57"/>
    <mergeCell ref="A58:B58"/>
    <mergeCell ref="A59:C59"/>
    <mergeCell ref="A43:C43"/>
    <mergeCell ref="A147:C147"/>
    <mergeCell ref="F147:G147"/>
    <mergeCell ref="A156:B156"/>
    <mergeCell ref="A157:C157"/>
    <mergeCell ref="F157:G157"/>
    <mergeCell ref="F130:G130"/>
    <mergeCell ref="A134:B134"/>
    <mergeCell ref="A136:C136"/>
    <mergeCell ref="F136:G136"/>
    <mergeCell ref="A137:C137"/>
    <mergeCell ref="F137:G137"/>
    <mergeCell ref="A146:B146"/>
    <mergeCell ref="F43:G43"/>
    <mergeCell ref="A52:B52"/>
    <mergeCell ref="A53:C53"/>
    <mergeCell ref="F53:G53"/>
    <mergeCell ref="A135:B135"/>
    <mergeCell ref="A109:B109"/>
    <mergeCell ref="A111:C111"/>
    <mergeCell ref="F111:G111"/>
    <mergeCell ref="A129:B129"/>
    <mergeCell ref="A130:C130"/>
    <mergeCell ref="A104:B104"/>
    <mergeCell ref="A232:C232"/>
    <mergeCell ref="F232:G232"/>
    <mergeCell ref="A238:C238"/>
    <mergeCell ref="F238:G238"/>
    <mergeCell ref="A239:C239"/>
    <mergeCell ref="F239:G239"/>
    <mergeCell ref="A245:B245"/>
    <mergeCell ref="A246:C246"/>
    <mergeCell ref="F246:G246"/>
    <mergeCell ref="A236:B236"/>
    <mergeCell ref="A237:B237"/>
    <mergeCell ref="A255:B255"/>
    <mergeCell ref="A256:C256"/>
    <mergeCell ref="F256:G256"/>
    <mergeCell ref="A261:B261"/>
    <mergeCell ref="A262:C262"/>
    <mergeCell ref="F262:G262"/>
    <mergeCell ref="A263:C263"/>
    <mergeCell ref="F263:G263"/>
    <mergeCell ref="A272:B272"/>
    <mergeCell ref="A260:B260"/>
    <mergeCell ref="A273:C273"/>
    <mergeCell ref="F273:G273"/>
    <mergeCell ref="A282:B282"/>
    <mergeCell ref="A288:B288"/>
    <mergeCell ref="A289:C289"/>
    <mergeCell ref="F289:G289"/>
    <mergeCell ref="A290:C290"/>
    <mergeCell ref="F290:G290"/>
    <mergeCell ref="A297:B297"/>
    <mergeCell ref="A283:C283"/>
    <mergeCell ref="F283:G283"/>
    <mergeCell ref="A287:B287"/>
    <mergeCell ref="A298:C298"/>
    <mergeCell ref="F298:G298"/>
    <mergeCell ref="A307:B307"/>
    <mergeCell ref="A313:B313"/>
    <mergeCell ref="A314:C314"/>
    <mergeCell ref="F314:G314"/>
    <mergeCell ref="A315:C315"/>
    <mergeCell ref="F315:G315"/>
    <mergeCell ref="A322:B322"/>
    <mergeCell ref="A308:C308"/>
    <mergeCell ref="F308:G308"/>
    <mergeCell ref="A312:B312"/>
    <mergeCell ref="A365:B365"/>
    <mergeCell ref="A366:C366"/>
    <mergeCell ref="F366:G366"/>
    <mergeCell ref="A367:C367"/>
    <mergeCell ref="F367:G367"/>
    <mergeCell ref="A374:B374"/>
    <mergeCell ref="A375:C375"/>
    <mergeCell ref="F375:G375"/>
    <mergeCell ref="A384:B384"/>
    <mergeCell ref="F419:G419"/>
    <mergeCell ref="A426:B426"/>
    <mergeCell ref="A427:C427"/>
    <mergeCell ref="F427:G427"/>
    <mergeCell ref="A436:B436"/>
    <mergeCell ref="A441:B441"/>
    <mergeCell ref="A442:B442"/>
    <mergeCell ref="A443:C443"/>
    <mergeCell ref="F443:G443"/>
    <mergeCell ref="A437:C437"/>
    <mergeCell ref="F437:G437"/>
    <mergeCell ref="A444:C444"/>
    <mergeCell ref="F444:G444"/>
    <mergeCell ref="A450:B450"/>
    <mergeCell ref="A451:C451"/>
    <mergeCell ref="F451:G451"/>
    <mergeCell ref="A465:B465"/>
    <mergeCell ref="A466:B466"/>
    <mergeCell ref="A467:C467"/>
    <mergeCell ref="F467:G467"/>
    <mergeCell ref="A460:B460"/>
    <mergeCell ref="A461:C461"/>
    <mergeCell ref="F461:G461"/>
    <mergeCell ref="A468:C468"/>
    <mergeCell ref="F468:G468"/>
    <mergeCell ref="A477:B477"/>
    <mergeCell ref="A478:C478"/>
    <mergeCell ref="F478:G478"/>
    <mergeCell ref="A502:B502"/>
    <mergeCell ref="A503:C503"/>
    <mergeCell ref="F503:G503"/>
    <mergeCell ref="A513:C513"/>
    <mergeCell ref="F513:G513"/>
    <mergeCell ref="A517:B517"/>
    <mergeCell ref="A518:B518"/>
    <mergeCell ref="A487:B487"/>
    <mergeCell ref="A488:C488"/>
    <mergeCell ref="F488:G488"/>
    <mergeCell ref="A492:B492"/>
    <mergeCell ref="A493:B493"/>
    <mergeCell ref="A494:C494"/>
    <mergeCell ref="F494:G494"/>
    <mergeCell ref="A495:C495"/>
    <mergeCell ref="F495:G495"/>
  </mergeCells>
  <pageMargins left="0.7" right="0.7" top="0.75" bottom="0.75" header="0.3" footer="0.3"/>
  <pageSetup paperSize="9" scale="28" orientation="landscape" verticalDpi="300" r:id="rId1"/>
  <rowBreaks count="19" manualBreakCount="19">
    <brk id="33" max="16383" man="1"/>
    <brk id="58" max="16383" man="1"/>
    <brk id="83" max="16383" man="1"/>
    <brk id="110" max="16383" man="1"/>
    <brk id="135" max="16383" man="1"/>
    <brk id="162" max="16383" man="1"/>
    <brk id="186" max="16383" man="1"/>
    <brk id="211" max="16383" man="1"/>
    <brk id="237" max="16383" man="1"/>
    <brk id="261" max="16383" man="1"/>
    <brk id="288" max="16383" man="1"/>
    <brk id="313" max="16383" man="1"/>
    <brk id="338" max="16383" man="1"/>
    <brk id="365" max="16383" man="1"/>
    <brk id="390" max="16383" man="1"/>
    <brk id="417" max="16383" man="1"/>
    <brk id="442" max="16383" man="1"/>
    <brk id="466" max="16383" man="1"/>
    <brk id="493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6"/>
  <sheetViews>
    <sheetView view="pageBreakPreview" topLeftCell="U1" zoomScaleNormal="100" zoomScaleSheetLayoutView="100" workbookViewId="0">
      <selection activeCell="AH7" sqref="AH7"/>
    </sheetView>
  </sheetViews>
  <sheetFormatPr defaultRowHeight="16.5" x14ac:dyDescent="0.3"/>
  <cols>
    <col min="1" max="1" width="9.140625" style="1"/>
    <col min="2" max="2" width="20.7109375" style="1" customWidth="1"/>
    <col min="3" max="3" width="5.42578125" style="1" customWidth="1"/>
    <col min="4" max="4" width="20.7109375" style="1" customWidth="1"/>
    <col min="5" max="5" width="5.42578125" style="1" customWidth="1"/>
    <col min="6" max="6" width="20.7109375" style="1" customWidth="1"/>
    <col min="7" max="7" width="5.5703125" style="1" customWidth="1"/>
    <col min="8" max="8" width="20.7109375" style="1" customWidth="1"/>
    <col min="9" max="9" width="5.140625" style="1" customWidth="1"/>
    <col min="10" max="10" width="20.7109375" style="1" customWidth="1"/>
    <col min="11" max="11" width="4.7109375" style="1" customWidth="1"/>
    <col min="12" max="12" width="20.7109375" style="1" customWidth="1"/>
    <col min="13" max="13" width="4.7109375" style="1" customWidth="1"/>
    <col min="14" max="14" width="20.7109375" style="1" customWidth="1"/>
    <col min="15" max="15" width="5.85546875" style="1" customWidth="1"/>
    <col min="16" max="16" width="20.7109375" style="1" customWidth="1"/>
    <col min="17" max="17" width="5.42578125" style="1" customWidth="1"/>
    <col min="18" max="18" width="20.7109375" style="1" customWidth="1"/>
    <col min="19" max="19" width="5.85546875" style="1" customWidth="1"/>
    <col min="20" max="20" width="20.7109375" style="1" customWidth="1"/>
    <col min="21" max="21" width="5.5703125" style="1" customWidth="1"/>
    <col min="22" max="22" width="20.7109375" style="1" customWidth="1"/>
    <col min="23" max="23" width="5.140625" style="1" customWidth="1"/>
    <col min="24" max="24" width="20.7109375" style="1" customWidth="1"/>
    <col min="25" max="25" width="5.42578125" style="1" customWidth="1"/>
    <col min="26" max="26" width="20.7109375" style="1" customWidth="1"/>
    <col min="27" max="27" width="6.42578125" style="1" customWidth="1"/>
    <col min="28" max="28" width="20.7109375" style="1" customWidth="1"/>
    <col min="29" max="29" width="5.140625" style="1" customWidth="1"/>
    <col min="30" max="30" width="20.7109375" style="1" customWidth="1"/>
    <col min="31" max="31" width="5" style="1" customWidth="1"/>
    <col min="32" max="32" width="20.7109375" style="1" customWidth="1"/>
    <col min="33" max="33" width="5.85546875" style="1" customWidth="1"/>
    <col min="34" max="34" width="20.7109375" style="1" customWidth="1"/>
    <col min="35" max="35" width="5" style="1" customWidth="1"/>
    <col min="36" max="36" width="20.7109375" style="1" customWidth="1"/>
    <col min="37" max="37" width="4.85546875" style="1" customWidth="1"/>
    <col min="38" max="38" width="20.7109375" style="1" customWidth="1"/>
    <col min="39" max="39" width="4.85546875" style="1" customWidth="1"/>
    <col min="40" max="40" width="20.7109375" style="1" customWidth="1"/>
    <col min="41" max="41" width="5.140625" style="1" customWidth="1"/>
    <col min="42" max="16384" width="9.140625" style="1"/>
  </cols>
  <sheetData>
    <row r="1" spans="1:41" x14ac:dyDescent="0.3">
      <c r="A1" s="111"/>
      <c r="B1" s="111"/>
      <c r="C1" s="111"/>
      <c r="D1" s="111"/>
      <c r="E1" s="111"/>
      <c r="F1" s="189" t="s">
        <v>62</v>
      </c>
      <c r="G1" s="189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89" t="s">
        <v>62</v>
      </c>
      <c r="U1" s="189"/>
      <c r="V1" s="112"/>
      <c r="W1" s="112"/>
      <c r="AD1" s="189" t="s">
        <v>62</v>
      </c>
      <c r="AE1" s="189"/>
      <c r="AN1" s="189" t="s">
        <v>62</v>
      </c>
      <c r="AO1" s="189"/>
    </row>
    <row r="2" spans="1:41" ht="37.5" customHeight="1" x14ac:dyDescent="0.3">
      <c r="A2" s="193" t="s">
        <v>580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 t="s">
        <v>653</v>
      </c>
      <c r="M2" s="193"/>
      <c r="N2" s="193"/>
      <c r="O2" s="193"/>
      <c r="P2" s="193"/>
      <c r="Q2" s="193"/>
      <c r="R2" s="193"/>
      <c r="S2" s="193"/>
      <c r="T2" s="193"/>
      <c r="U2" s="193"/>
      <c r="V2" s="193" t="s">
        <v>658</v>
      </c>
      <c r="W2" s="193"/>
      <c r="X2" s="193"/>
      <c r="Y2" s="193"/>
      <c r="Z2" s="193"/>
      <c r="AA2" s="193"/>
      <c r="AB2" s="193"/>
      <c r="AC2" s="193"/>
      <c r="AD2" s="193"/>
      <c r="AE2" s="193"/>
      <c r="AF2" s="193" t="s">
        <v>659</v>
      </c>
      <c r="AG2" s="193"/>
      <c r="AH2" s="193"/>
      <c r="AI2" s="193"/>
      <c r="AJ2" s="193"/>
      <c r="AK2" s="193"/>
      <c r="AL2" s="193"/>
      <c r="AM2" s="193"/>
      <c r="AN2" s="193"/>
      <c r="AO2" s="193"/>
    </row>
    <row r="3" spans="1:41" x14ac:dyDescent="0.3">
      <c r="A3" s="190" t="s">
        <v>42</v>
      </c>
      <c r="B3" s="194" t="s">
        <v>1</v>
      </c>
      <c r="C3" s="195"/>
      <c r="D3" s="194" t="s">
        <v>2</v>
      </c>
      <c r="E3" s="195"/>
      <c r="F3" s="194" t="s">
        <v>3</v>
      </c>
      <c r="G3" s="195"/>
      <c r="H3" s="194" t="s">
        <v>4</v>
      </c>
      <c r="I3" s="195"/>
      <c r="J3" s="194" t="s">
        <v>5</v>
      </c>
      <c r="K3" s="195"/>
      <c r="L3" s="194" t="s">
        <v>6</v>
      </c>
      <c r="M3" s="195"/>
      <c r="N3" s="194" t="s">
        <v>7</v>
      </c>
      <c r="O3" s="195"/>
      <c r="P3" s="194" t="s">
        <v>8</v>
      </c>
      <c r="Q3" s="195"/>
      <c r="R3" s="194" t="s">
        <v>9</v>
      </c>
      <c r="S3" s="195"/>
      <c r="T3" s="194" t="s">
        <v>10</v>
      </c>
      <c r="U3" s="195"/>
      <c r="V3" s="194" t="s">
        <v>15</v>
      </c>
      <c r="W3" s="195"/>
      <c r="X3" s="194" t="s">
        <v>16</v>
      </c>
      <c r="Y3" s="195"/>
      <c r="Z3" s="194" t="s">
        <v>17</v>
      </c>
      <c r="AA3" s="195"/>
      <c r="AB3" s="194" t="s">
        <v>18</v>
      </c>
      <c r="AC3" s="195"/>
      <c r="AD3" s="194" t="s">
        <v>19</v>
      </c>
      <c r="AE3" s="195"/>
      <c r="AF3" s="194" t="s">
        <v>20</v>
      </c>
      <c r="AG3" s="195"/>
      <c r="AH3" s="194" t="s">
        <v>21</v>
      </c>
      <c r="AI3" s="195"/>
      <c r="AJ3" s="194" t="s">
        <v>22</v>
      </c>
      <c r="AK3" s="195"/>
      <c r="AL3" s="194" t="s">
        <v>23</v>
      </c>
      <c r="AM3" s="195"/>
      <c r="AN3" s="194" t="s">
        <v>24</v>
      </c>
      <c r="AO3" s="195"/>
    </row>
    <row r="4" spans="1:41" x14ac:dyDescent="0.3">
      <c r="A4" s="191"/>
      <c r="B4" s="113" t="s">
        <v>43</v>
      </c>
      <c r="C4" s="113">
        <v>10</v>
      </c>
      <c r="D4" s="113"/>
      <c r="E4" s="113"/>
      <c r="F4" s="113" t="s">
        <v>43</v>
      </c>
      <c r="G4" s="113">
        <v>10</v>
      </c>
      <c r="H4" s="113" t="s">
        <v>43</v>
      </c>
      <c r="I4" s="113">
        <v>10</v>
      </c>
      <c r="J4" s="113" t="s">
        <v>43</v>
      </c>
      <c r="K4" s="113">
        <v>10</v>
      </c>
      <c r="L4" s="113" t="s">
        <v>43</v>
      </c>
      <c r="M4" s="113">
        <v>10</v>
      </c>
      <c r="N4" s="113" t="s">
        <v>43</v>
      </c>
      <c r="O4" s="113">
        <v>10</v>
      </c>
      <c r="P4" s="113" t="s">
        <v>43</v>
      </c>
      <c r="Q4" s="113">
        <v>10</v>
      </c>
      <c r="R4" s="113" t="s">
        <v>43</v>
      </c>
      <c r="S4" s="113">
        <v>10</v>
      </c>
      <c r="T4" s="113"/>
      <c r="U4" s="113"/>
      <c r="V4" s="113" t="s">
        <v>43</v>
      </c>
      <c r="W4" s="113">
        <v>10</v>
      </c>
      <c r="X4" s="113"/>
      <c r="Y4" s="113"/>
      <c r="Z4" s="113" t="s">
        <v>43</v>
      </c>
      <c r="AA4" s="113">
        <v>10</v>
      </c>
      <c r="AB4" s="113" t="s">
        <v>43</v>
      </c>
      <c r="AC4" s="113">
        <v>10</v>
      </c>
      <c r="AD4" s="113" t="s">
        <v>43</v>
      </c>
      <c r="AE4" s="113">
        <v>10</v>
      </c>
      <c r="AF4" s="113" t="s">
        <v>43</v>
      </c>
      <c r="AG4" s="113">
        <v>10</v>
      </c>
      <c r="AH4" s="113" t="s">
        <v>43</v>
      </c>
      <c r="AI4" s="113">
        <v>10</v>
      </c>
      <c r="AJ4" s="113"/>
      <c r="AK4" s="113"/>
      <c r="AL4" s="113" t="s">
        <v>43</v>
      </c>
      <c r="AM4" s="113">
        <v>10</v>
      </c>
      <c r="AN4" s="113" t="s">
        <v>43</v>
      </c>
      <c r="AO4" s="113">
        <v>10</v>
      </c>
    </row>
    <row r="5" spans="1:41" x14ac:dyDescent="0.3">
      <c r="A5" s="191"/>
      <c r="B5" s="113" t="s">
        <v>44</v>
      </c>
      <c r="C5" s="113">
        <v>15</v>
      </c>
      <c r="D5" s="113" t="s">
        <v>44</v>
      </c>
      <c r="E5" s="113">
        <v>15</v>
      </c>
      <c r="F5" s="113"/>
      <c r="G5" s="113"/>
      <c r="H5" s="113" t="s">
        <v>44</v>
      </c>
      <c r="I5" s="113">
        <v>15</v>
      </c>
      <c r="J5" s="113"/>
      <c r="K5" s="113"/>
      <c r="L5" s="113" t="s">
        <v>44</v>
      </c>
      <c r="M5" s="113">
        <v>20</v>
      </c>
      <c r="N5" s="113"/>
      <c r="O5" s="113"/>
      <c r="P5" s="113"/>
      <c r="Q5" s="113"/>
      <c r="R5" s="113" t="s">
        <v>44</v>
      </c>
      <c r="S5" s="113">
        <v>20</v>
      </c>
      <c r="T5" s="113"/>
      <c r="U5" s="113"/>
      <c r="V5" s="113" t="s">
        <v>44</v>
      </c>
      <c r="W5" s="113">
        <v>15</v>
      </c>
      <c r="X5" s="113" t="s">
        <v>44</v>
      </c>
      <c r="Y5" s="113">
        <v>15</v>
      </c>
      <c r="Z5" s="113"/>
      <c r="AA5" s="113"/>
      <c r="AB5" s="113" t="s">
        <v>44</v>
      </c>
      <c r="AC5" s="113">
        <v>20</v>
      </c>
      <c r="AD5" s="113"/>
      <c r="AE5" s="113"/>
      <c r="AF5" s="113" t="s">
        <v>44</v>
      </c>
      <c r="AG5" s="113">
        <v>20</v>
      </c>
      <c r="AH5" s="113"/>
      <c r="AI5" s="113"/>
      <c r="AJ5" s="113" t="s">
        <v>44</v>
      </c>
      <c r="AK5" s="113">
        <v>15</v>
      </c>
      <c r="AL5" s="113" t="s">
        <v>44</v>
      </c>
      <c r="AM5" s="113">
        <v>15</v>
      </c>
      <c r="AN5" s="113"/>
      <c r="AO5" s="113"/>
    </row>
    <row r="6" spans="1:41" x14ac:dyDescent="0.3">
      <c r="A6" s="191"/>
      <c r="B6" s="113" t="s">
        <v>76</v>
      </c>
      <c r="C6" s="113">
        <v>40</v>
      </c>
      <c r="D6" s="113"/>
      <c r="E6" s="113"/>
      <c r="F6" s="113"/>
      <c r="G6" s="113"/>
      <c r="H6" s="113" t="s">
        <v>172</v>
      </c>
      <c r="I6" s="113">
        <v>50</v>
      </c>
      <c r="J6" s="113"/>
      <c r="K6" s="113"/>
      <c r="L6" s="113" t="s">
        <v>76</v>
      </c>
      <c r="M6" s="113">
        <v>40</v>
      </c>
      <c r="N6" s="113"/>
      <c r="O6" s="113"/>
      <c r="P6" s="113"/>
      <c r="Q6" s="113"/>
      <c r="R6" s="113" t="s">
        <v>76</v>
      </c>
      <c r="S6" s="113">
        <v>40</v>
      </c>
      <c r="T6" s="113"/>
      <c r="U6" s="113"/>
      <c r="V6" s="113" t="s">
        <v>76</v>
      </c>
      <c r="W6" s="113">
        <v>40</v>
      </c>
      <c r="X6" s="113"/>
      <c r="Y6" s="113"/>
      <c r="Z6" s="113"/>
      <c r="AA6" s="113"/>
      <c r="AB6" s="113" t="s">
        <v>172</v>
      </c>
      <c r="AC6" s="113">
        <v>50</v>
      </c>
      <c r="AD6" s="113"/>
      <c r="AE6" s="113"/>
      <c r="AF6" s="113" t="s">
        <v>76</v>
      </c>
      <c r="AG6" s="113">
        <v>40</v>
      </c>
      <c r="AH6" s="113"/>
      <c r="AI6" s="113"/>
      <c r="AJ6" s="113"/>
      <c r="AK6" s="113"/>
      <c r="AL6" s="113" t="s">
        <v>76</v>
      </c>
      <c r="AM6" s="113">
        <v>40</v>
      </c>
      <c r="AN6" s="113"/>
      <c r="AO6" s="113"/>
    </row>
    <row r="7" spans="1:41" ht="49.5" x14ac:dyDescent="0.3">
      <c r="A7" s="191"/>
      <c r="B7" s="113" t="s">
        <v>463</v>
      </c>
      <c r="C7" s="113">
        <v>210</v>
      </c>
      <c r="D7" s="113" t="s">
        <v>558</v>
      </c>
      <c r="E7" s="113">
        <v>150</v>
      </c>
      <c r="F7" s="113" t="s">
        <v>559</v>
      </c>
      <c r="G7" s="113">
        <v>90</v>
      </c>
      <c r="H7" s="113" t="s">
        <v>490</v>
      </c>
      <c r="I7" s="113">
        <v>200</v>
      </c>
      <c r="J7" s="113" t="s">
        <v>212</v>
      </c>
      <c r="K7" s="113">
        <v>90</v>
      </c>
      <c r="L7" s="113" t="s">
        <v>536</v>
      </c>
      <c r="M7" s="113">
        <v>200</v>
      </c>
      <c r="N7" s="113" t="s">
        <v>560</v>
      </c>
      <c r="O7" s="113">
        <v>150</v>
      </c>
      <c r="P7" s="113" t="s">
        <v>509</v>
      </c>
      <c r="Q7" s="113">
        <v>90</v>
      </c>
      <c r="R7" s="113" t="s">
        <v>513</v>
      </c>
      <c r="S7" s="113">
        <v>200</v>
      </c>
      <c r="T7" s="113" t="s">
        <v>561</v>
      </c>
      <c r="U7" s="113">
        <v>90</v>
      </c>
      <c r="V7" s="113" t="s">
        <v>523</v>
      </c>
      <c r="W7" s="113">
        <v>210</v>
      </c>
      <c r="X7" s="113" t="s">
        <v>558</v>
      </c>
      <c r="Y7" s="113">
        <v>150</v>
      </c>
      <c r="Z7" s="113" t="s">
        <v>175</v>
      </c>
      <c r="AA7" s="113">
        <v>90</v>
      </c>
      <c r="AB7" s="113" t="s">
        <v>536</v>
      </c>
      <c r="AC7" s="113">
        <v>200</v>
      </c>
      <c r="AD7" s="113" t="s">
        <v>538</v>
      </c>
      <c r="AE7" s="113">
        <v>90</v>
      </c>
      <c r="AF7" s="113" t="s">
        <v>513</v>
      </c>
      <c r="AG7" s="113">
        <v>200</v>
      </c>
      <c r="AH7" s="113" t="s">
        <v>562</v>
      </c>
      <c r="AI7" s="113">
        <v>150</v>
      </c>
      <c r="AJ7" s="113" t="s">
        <v>85</v>
      </c>
      <c r="AK7" s="113">
        <v>240</v>
      </c>
      <c r="AL7" s="113" t="s">
        <v>563</v>
      </c>
      <c r="AM7" s="113">
        <v>210</v>
      </c>
      <c r="AN7" s="113" t="s">
        <v>564</v>
      </c>
      <c r="AO7" s="113">
        <v>90</v>
      </c>
    </row>
    <row r="8" spans="1:41" x14ac:dyDescent="0.3">
      <c r="A8" s="191"/>
      <c r="B8" s="113"/>
      <c r="C8" s="113"/>
      <c r="D8" s="113" t="s">
        <v>565</v>
      </c>
      <c r="E8" s="113">
        <v>30</v>
      </c>
      <c r="F8" s="113" t="s">
        <v>43</v>
      </c>
      <c r="G8" s="113">
        <v>5</v>
      </c>
      <c r="H8" s="113"/>
      <c r="I8" s="113"/>
      <c r="J8" s="113"/>
      <c r="K8" s="113"/>
      <c r="L8" s="113"/>
      <c r="M8" s="113"/>
      <c r="N8" s="113" t="s">
        <v>565</v>
      </c>
      <c r="O8" s="113">
        <v>50</v>
      </c>
      <c r="P8" s="113"/>
      <c r="Q8" s="113"/>
      <c r="R8" s="113"/>
      <c r="S8" s="113"/>
      <c r="T8" s="113" t="s">
        <v>43</v>
      </c>
      <c r="U8" s="113">
        <v>5</v>
      </c>
      <c r="V8" s="113"/>
      <c r="W8" s="113"/>
      <c r="X8" s="113" t="s">
        <v>565</v>
      </c>
      <c r="Y8" s="113">
        <v>30</v>
      </c>
      <c r="Z8" s="113"/>
      <c r="AA8" s="113"/>
      <c r="AB8" s="113"/>
      <c r="AC8" s="113"/>
      <c r="AD8" s="113"/>
      <c r="AE8" s="113"/>
      <c r="AF8" s="113"/>
      <c r="AG8" s="113"/>
      <c r="AH8" s="113" t="s">
        <v>565</v>
      </c>
      <c r="AI8" s="113">
        <v>50</v>
      </c>
      <c r="AJ8" s="113"/>
      <c r="AK8" s="113"/>
      <c r="AL8" s="113"/>
      <c r="AM8" s="113"/>
      <c r="AN8" s="113" t="s">
        <v>43</v>
      </c>
      <c r="AO8" s="113">
        <v>5</v>
      </c>
    </row>
    <row r="9" spans="1:41" ht="33" x14ac:dyDescent="0.3">
      <c r="A9" s="191"/>
      <c r="B9" s="113"/>
      <c r="C9" s="113"/>
      <c r="D9" s="113"/>
      <c r="E9" s="113"/>
      <c r="F9" s="113" t="s">
        <v>167</v>
      </c>
      <c r="G9" s="113">
        <v>150</v>
      </c>
      <c r="H9" s="113"/>
      <c r="I9" s="113"/>
      <c r="J9" s="113" t="s">
        <v>497</v>
      </c>
      <c r="K9" s="113">
        <v>150</v>
      </c>
      <c r="L9" s="113"/>
      <c r="M9" s="113"/>
      <c r="N9" s="113"/>
      <c r="O9" s="113"/>
      <c r="P9" s="113" t="s">
        <v>47</v>
      </c>
      <c r="Q9" s="113">
        <v>150</v>
      </c>
      <c r="R9" s="113"/>
      <c r="S9" s="113"/>
      <c r="T9" s="113" t="s">
        <v>200</v>
      </c>
      <c r="U9" s="113">
        <v>150</v>
      </c>
      <c r="V9" s="113"/>
      <c r="W9" s="113"/>
      <c r="X9" s="113"/>
      <c r="Y9" s="113"/>
      <c r="Z9" s="113" t="s">
        <v>493</v>
      </c>
      <c r="AA9" s="113">
        <v>150</v>
      </c>
      <c r="AB9" s="113"/>
      <c r="AC9" s="113"/>
      <c r="AD9" s="113" t="s">
        <v>485</v>
      </c>
      <c r="AE9" s="113">
        <v>150</v>
      </c>
      <c r="AF9" s="113"/>
      <c r="AG9" s="113"/>
      <c r="AH9" s="113"/>
      <c r="AI9" s="113"/>
      <c r="AJ9" s="113"/>
      <c r="AK9" s="113"/>
      <c r="AL9" s="113"/>
      <c r="AM9" s="113"/>
      <c r="AN9" s="113" t="s">
        <v>47</v>
      </c>
      <c r="AO9" s="113">
        <v>150</v>
      </c>
    </row>
    <row r="10" spans="1:41" ht="33" x14ac:dyDescent="0.3">
      <c r="A10" s="191"/>
      <c r="B10" s="113" t="s">
        <v>11</v>
      </c>
      <c r="C10" s="113">
        <v>200</v>
      </c>
      <c r="D10" s="113" t="s">
        <v>25</v>
      </c>
      <c r="E10" s="113">
        <v>200</v>
      </c>
      <c r="F10" s="113" t="s">
        <v>52</v>
      </c>
      <c r="G10" s="113">
        <v>200</v>
      </c>
      <c r="H10" s="113" t="s">
        <v>11</v>
      </c>
      <c r="I10" s="113">
        <v>200</v>
      </c>
      <c r="J10" s="113" t="s">
        <v>420</v>
      </c>
      <c r="K10" s="113">
        <v>200</v>
      </c>
      <c r="L10" s="113" t="s">
        <v>55</v>
      </c>
      <c r="M10" s="113">
        <v>200</v>
      </c>
      <c r="N10" s="113" t="s">
        <v>25</v>
      </c>
      <c r="O10" s="113">
        <v>200</v>
      </c>
      <c r="P10" s="113" t="s">
        <v>52</v>
      </c>
      <c r="Q10" s="113">
        <v>200</v>
      </c>
      <c r="R10" s="113" t="s">
        <v>11</v>
      </c>
      <c r="S10" s="113">
        <v>200</v>
      </c>
      <c r="T10" s="113" t="s">
        <v>55</v>
      </c>
      <c r="U10" s="113">
        <v>200</v>
      </c>
      <c r="V10" s="113" t="s">
        <v>11</v>
      </c>
      <c r="W10" s="113">
        <v>200</v>
      </c>
      <c r="X10" s="113" t="s">
        <v>25</v>
      </c>
      <c r="Y10" s="113">
        <v>200</v>
      </c>
      <c r="Z10" s="113" t="s">
        <v>52</v>
      </c>
      <c r="AA10" s="113">
        <v>200</v>
      </c>
      <c r="AB10" s="113" t="s">
        <v>11</v>
      </c>
      <c r="AC10" s="113">
        <v>200</v>
      </c>
      <c r="AD10" s="113" t="s">
        <v>420</v>
      </c>
      <c r="AE10" s="113">
        <v>200</v>
      </c>
      <c r="AF10" s="113" t="s">
        <v>55</v>
      </c>
      <c r="AG10" s="113">
        <v>200</v>
      </c>
      <c r="AH10" s="113" t="s">
        <v>25</v>
      </c>
      <c r="AI10" s="113">
        <v>200</v>
      </c>
      <c r="AJ10" s="113" t="s">
        <v>52</v>
      </c>
      <c r="AK10" s="113">
        <v>200</v>
      </c>
      <c r="AL10" s="113" t="s">
        <v>11</v>
      </c>
      <c r="AM10" s="113">
        <v>200</v>
      </c>
      <c r="AN10" s="113" t="s">
        <v>55</v>
      </c>
      <c r="AO10" s="113">
        <v>200</v>
      </c>
    </row>
    <row r="11" spans="1:41" x14ac:dyDescent="0.3">
      <c r="A11" s="191"/>
      <c r="B11" s="113" t="s">
        <v>465</v>
      </c>
      <c r="C11" s="113">
        <v>30</v>
      </c>
      <c r="D11" s="113" t="s">
        <v>465</v>
      </c>
      <c r="E11" s="113">
        <v>30</v>
      </c>
      <c r="F11" s="113" t="s">
        <v>465</v>
      </c>
      <c r="G11" s="113">
        <v>30</v>
      </c>
      <c r="H11" s="113" t="s">
        <v>465</v>
      </c>
      <c r="I11" s="113">
        <v>30</v>
      </c>
      <c r="J11" s="113" t="s">
        <v>465</v>
      </c>
      <c r="K11" s="113">
        <v>30</v>
      </c>
      <c r="L11" s="113" t="s">
        <v>465</v>
      </c>
      <c r="M11" s="113">
        <v>40</v>
      </c>
      <c r="N11" s="113" t="s">
        <v>465</v>
      </c>
      <c r="O11" s="113">
        <v>40</v>
      </c>
      <c r="P11" s="113" t="s">
        <v>465</v>
      </c>
      <c r="Q11" s="113">
        <v>40</v>
      </c>
      <c r="R11" s="113" t="s">
        <v>465</v>
      </c>
      <c r="S11" s="113">
        <v>40</v>
      </c>
      <c r="T11" s="113" t="s">
        <v>465</v>
      </c>
      <c r="U11" s="113">
        <v>30</v>
      </c>
      <c r="V11" s="113" t="s">
        <v>465</v>
      </c>
      <c r="W11" s="113">
        <v>30</v>
      </c>
      <c r="X11" s="113" t="s">
        <v>465</v>
      </c>
      <c r="Y11" s="113">
        <v>30</v>
      </c>
      <c r="Z11" s="113" t="s">
        <v>465</v>
      </c>
      <c r="AA11" s="113">
        <v>50</v>
      </c>
      <c r="AB11" s="113" t="s">
        <v>465</v>
      </c>
      <c r="AC11" s="113">
        <v>40</v>
      </c>
      <c r="AD11" s="113" t="s">
        <v>465</v>
      </c>
      <c r="AE11" s="113">
        <v>40</v>
      </c>
      <c r="AF11" s="113" t="s">
        <v>465</v>
      </c>
      <c r="AG11" s="113">
        <v>40</v>
      </c>
      <c r="AH11" s="113" t="s">
        <v>465</v>
      </c>
      <c r="AI11" s="113">
        <v>50</v>
      </c>
      <c r="AJ11" s="113" t="s">
        <v>465</v>
      </c>
      <c r="AK11" s="113">
        <v>30</v>
      </c>
      <c r="AL11" s="113" t="s">
        <v>465</v>
      </c>
      <c r="AM11" s="113">
        <v>30</v>
      </c>
      <c r="AN11" s="113" t="s">
        <v>465</v>
      </c>
      <c r="AO11" s="113">
        <v>40</v>
      </c>
    </row>
    <row r="12" spans="1:41" x14ac:dyDescent="0.3">
      <c r="A12" s="191"/>
      <c r="B12" s="113" t="s">
        <v>45</v>
      </c>
      <c r="C12" s="113">
        <v>100</v>
      </c>
      <c r="D12" s="113" t="s">
        <v>51</v>
      </c>
      <c r="E12" s="113">
        <v>100</v>
      </c>
      <c r="F12" s="113" t="s">
        <v>45</v>
      </c>
      <c r="G12" s="113">
        <v>100</v>
      </c>
      <c r="H12" s="113" t="s">
        <v>51</v>
      </c>
      <c r="I12" s="113">
        <v>100</v>
      </c>
      <c r="J12" s="113" t="s">
        <v>45</v>
      </c>
      <c r="K12" s="113">
        <v>100</v>
      </c>
      <c r="L12" s="113" t="s">
        <v>51</v>
      </c>
      <c r="M12" s="113">
        <v>100</v>
      </c>
      <c r="N12" s="113" t="s">
        <v>45</v>
      </c>
      <c r="O12" s="113">
        <v>100</v>
      </c>
      <c r="P12" s="113" t="s">
        <v>51</v>
      </c>
      <c r="Q12" s="113">
        <v>100</v>
      </c>
      <c r="R12" s="113" t="s">
        <v>45</v>
      </c>
      <c r="S12" s="113">
        <v>100</v>
      </c>
      <c r="T12" s="113" t="s">
        <v>51</v>
      </c>
      <c r="U12" s="113">
        <v>100</v>
      </c>
      <c r="V12" s="113" t="s">
        <v>45</v>
      </c>
      <c r="W12" s="113">
        <v>100</v>
      </c>
      <c r="X12" s="113" t="s">
        <v>51</v>
      </c>
      <c r="Y12" s="113">
        <v>100</v>
      </c>
      <c r="Z12" s="113" t="s">
        <v>45</v>
      </c>
      <c r="AA12" s="113">
        <v>100</v>
      </c>
      <c r="AB12" s="113" t="s">
        <v>51</v>
      </c>
      <c r="AC12" s="113">
        <v>100</v>
      </c>
      <c r="AD12" s="113" t="s">
        <v>45</v>
      </c>
      <c r="AE12" s="113">
        <v>100</v>
      </c>
      <c r="AF12" s="113" t="s">
        <v>51</v>
      </c>
      <c r="AG12" s="113">
        <v>100</v>
      </c>
      <c r="AH12" s="113" t="s">
        <v>45</v>
      </c>
      <c r="AI12" s="113">
        <v>100</v>
      </c>
      <c r="AJ12" s="113" t="s">
        <v>51</v>
      </c>
      <c r="AK12" s="113">
        <v>100</v>
      </c>
      <c r="AL12" s="113" t="s">
        <v>45</v>
      </c>
      <c r="AM12" s="113">
        <v>100</v>
      </c>
      <c r="AN12" s="113" t="s">
        <v>51</v>
      </c>
      <c r="AO12" s="113">
        <v>100</v>
      </c>
    </row>
    <row r="13" spans="1:41" x14ac:dyDescent="0.3">
      <c r="A13" s="192"/>
      <c r="B13" s="113"/>
      <c r="C13" s="113">
        <f>SUM(C4:C12)</f>
        <v>605</v>
      </c>
      <c r="D13" s="113"/>
      <c r="E13" s="113">
        <f>SUM(E4:E12)</f>
        <v>525</v>
      </c>
      <c r="F13" s="113"/>
      <c r="G13" s="113">
        <f>SUM(G4:G12)</f>
        <v>585</v>
      </c>
      <c r="H13" s="113"/>
      <c r="I13" s="113">
        <f>SUM(I4:I12)</f>
        <v>605</v>
      </c>
      <c r="J13" s="113"/>
      <c r="K13" s="113">
        <f>SUM(K4:K12)</f>
        <v>580</v>
      </c>
      <c r="L13" s="113"/>
      <c r="M13" s="113">
        <f>SUM(M4:M12)</f>
        <v>610</v>
      </c>
      <c r="N13" s="113"/>
      <c r="O13" s="113">
        <f>SUM(O4:O12)</f>
        <v>550</v>
      </c>
      <c r="P13" s="113"/>
      <c r="Q13" s="113">
        <f>SUM(Q4:Q12)</f>
        <v>590</v>
      </c>
      <c r="R13" s="113"/>
      <c r="S13" s="113">
        <f>SUM(S4:S12)</f>
        <v>610</v>
      </c>
      <c r="T13" s="113"/>
      <c r="U13" s="113">
        <f>SUM(U4:U12)</f>
        <v>575</v>
      </c>
      <c r="V13" s="113"/>
      <c r="W13" s="113">
        <f>SUM(W4:W12)</f>
        <v>605</v>
      </c>
      <c r="X13" s="113"/>
      <c r="Y13" s="113">
        <f>SUM(Y4:Y12)</f>
        <v>525</v>
      </c>
      <c r="Z13" s="113"/>
      <c r="AA13" s="113">
        <f>SUM(AA4:AA12)</f>
        <v>600</v>
      </c>
      <c r="AB13" s="113"/>
      <c r="AC13" s="113">
        <f>SUM(AC4:AC12)</f>
        <v>620</v>
      </c>
      <c r="AD13" s="113"/>
      <c r="AE13" s="113">
        <f>SUM(AE4:AE12)</f>
        <v>590</v>
      </c>
      <c r="AF13" s="113"/>
      <c r="AG13" s="113">
        <f>SUM(AG4:AG12)</f>
        <v>610</v>
      </c>
      <c r="AH13" s="113"/>
      <c r="AI13" s="113">
        <f>SUM(AI4:AI12)</f>
        <v>560</v>
      </c>
      <c r="AJ13" s="113"/>
      <c r="AK13" s="113">
        <f>SUM(AK4:AK12)</f>
        <v>585</v>
      </c>
      <c r="AL13" s="113"/>
      <c r="AM13" s="113">
        <f>SUM(AM4:AM12)</f>
        <v>605</v>
      </c>
      <c r="AN13" s="113"/>
      <c r="AO13" s="113">
        <f>SUM(AO4:AO12)</f>
        <v>595</v>
      </c>
    </row>
    <row r="14" spans="1:41" ht="82.5" x14ac:dyDescent="0.3">
      <c r="A14" s="190" t="s">
        <v>13</v>
      </c>
      <c r="B14" s="113" t="s">
        <v>152</v>
      </c>
      <c r="C14" s="113">
        <v>60</v>
      </c>
      <c r="D14" s="113" t="s">
        <v>161</v>
      </c>
      <c r="E14" s="113">
        <v>60</v>
      </c>
      <c r="F14" s="113" t="s">
        <v>188</v>
      </c>
      <c r="G14" s="113">
        <v>60</v>
      </c>
      <c r="H14" s="113" t="s">
        <v>179</v>
      </c>
      <c r="I14" s="113">
        <v>60</v>
      </c>
      <c r="J14" s="113" t="s">
        <v>173</v>
      </c>
      <c r="K14" s="113">
        <v>60</v>
      </c>
      <c r="L14" s="113" t="s">
        <v>183</v>
      </c>
      <c r="M14" s="113">
        <v>60</v>
      </c>
      <c r="N14" s="113" t="s">
        <v>213</v>
      </c>
      <c r="O14" s="113">
        <v>60</v>
      </c>
      <c r="P14" s="113" t="s">
        <v>161</v>
      </c>
      <c r="Q14" s="113">
        <v>60</v>
      </c>
      <c r="R14" s="113" t="s">
        <v>196</v>
      </c>
      <c r="S14" s="113">
        <v>60</v>
      </c>
      <c r="T14" s="113" t="s">
        <v>201</v>
      </c>
      <c r="U14" s="113">
        <v>60</v>
      </c>
      <c r="V14" s="113" t="s">
        <v>203</v>
      </c>
      <c r="W14" s="113">
        <v>60</v>
      </c>
      <c r="X14" s="113" t="s">
        <v>206</v>
      </c>
      <c r="Y14" s="113">
        <v>60</v>
      </c>
      <c r="Z14" s="113" t="s">
        <v>179</v>
      </c>
      <c r="AA14" s="113">
        <v>60</v>
      </c>
      <c r="AB14" s="113" t="s">
        <v>566</v>
      </c>
      <c r="AC14" s="113">
        <v>60</v>
      </c>
      <c r="AD14" s="113" t="s">
        <v>193</v>
      </c>
      <c r="AE14" s="113">
        <v>60</v>
      </c>
      <c r="AF14" s="113" t="s">
        <v>213</v>
      </c>
      <c r="AG14" s="113">
        <v>60</v>
      </c>
      <c r="AH14" s="113" t="s">
        <v>217</v>
      </c>
      <c r="AI14" s="113">
        <v>60</v>
      </c>
      <c r="AJ14" s="113" t="s">
        <v>179</v>
      </c>
      <c r="AK14" s="113">
        <v>60</v>
      </c>
      <c r="AL14" s="113" t="s">
        <v>161</v>
      </c>
      <c r="AM14" s="113">
        <v>60</v>
      </c>
      <c r="AN14" s="113" t="s">
        <v>201</v>
      </c>
      <c r="AO14" s="113">
        <v>60</v>
      </c>
    </row>
    <row r="15" spans="1:41" ht="66" x14ac:dyDescent="0.3">
      <c r="A15" s="191"/>
      <c r="B15" s="113" t="s">
        <v>567</v>
      </c>
      <c r="C15" s="113">
        <v>225</v>
      </c>
      <c r="D15" s="113" t="s">
        <v>511</v>
      </c>
      <c r="E15" s="113">
        <v>210</v>
      </c>
      <c r="F15" s="113" t="s">
        <v>568</v>
      </c>
      <c r="G15" s="113">
        <v>225</v>
      </c>
      <c r="H15" s="113" t="s">
        <v>569</v>
      </c>
      <c r="I15" s="113">
        <v>225</v>
      </c>
      <c r="J15" s="113" t="s">
        <v>570</v>
      </c>
      <c r="K15" s="113">
        <v>215</v>
      </c>
      <c r="L15" s="113" t="s">
        <v>88</v>
      </c>
      <c r="M15" s="113">
        <v>215</v>
      </c>
      <c r="N15" s="113" t="s">
        <v>568</v>
      </c>
      <c r="O15" s="113">
        <v>225</v>
      </c>
      <c r="P15" s="113" t="s">
        <v>511</v>
      </c>
      <c r="Q15" s="113">
        <v>210</v>
      </c>
      <c r="R15" s="113" t="s">
        <v>153</v>
      </c>
      <c r="S15" s="113">
        <v>225</v>
      </c>
      <c r="T15" s="113" t="s">
        <v>571</v>
      </c>
      <c r="U15" s="113">
        <v>215</v>
      </c>
      <c r="V15" s="113" t="s">
        <v>572</v>
      </c>
      <c r="W15" s="113">
        <v>225</v>
      </c>
      <c r="X15" s="113" t="s">
        <v>569</v>
      </c>
      <c r="Y15" s="113">
        <v>225</v>
      </c>
      <c r="Z15" s="113" t="s">
        <v>511</v>
      </c>
      <c r="AA15" s="113">
        <v>210</v>
      </c>
      <c r="AB15" s="113" t="s">
        <v>567</v>
      </c>
      <c r="AC15" s="113">
        <v>225</v>
      </c>
      <c r="AD15" s="113" t="s">
        <v>541</v>
      </c>
      <c r="AE15" s="113">
        <v>210</v>
      </c>
      <c r="AF15" s="113" t="s">
        <v>567</v>
      </c>
      <c r="AG15" s="113">
        <v>225</v>
      </c>
      <c r="AH15" s="113" t="s">
        <v>571</v>
      </c>
      <c r="AI15" s="113">
        <v>215</v>
      </c>
      <c r="AJ15" s="113" t="s">
        <v>570</v>
      </c>
      <c r="AK15" s="113">
        <v>215</v>
      </c>
      <c r="AL15" s="113" t="s">
        <v>546</v>
      </c>
      <c r="AM15" s="113">
        <v>225</v>
      </c>
      <c r="AN15" s="113" t="s">
        <v>429</v>
      </c>
      <c r="AO15" s="113">
        <v>215</v>
      </c>
    </row>
    <row r="16" spans="1:41" ht="33" x14ac:dyDescent="0.3">
      <c r="A16" s="191"/>
      <c r="B16" s="113" t="s">
        <v>573</v>
      </c>
      <c r="C16" s="113">
        <v>90</v>
      </c>
      <c r="D16" s="113" t="s">
        <v>574</v>
      </c>
      <c r="E16" s="113">
        <v>90</v>
      </c>
      <c r="F16" s="113" t="s">
        <v>561</v>
      </c>
      <c r="G16" s="113">
        <v>90</v>
      </c>
      <c r="H16" s="113" t="s">
        <v>175</v>
      </c>
      <c r="I16" s="113">
        <v>90</v>
      </c>
      <c r="J16" s="113" t="s">
        <v>575</v>
      </c>
      <c r="K16" s="113">
        <v>90</v>
      </c>
      <c r="L16" s="113" t="s">
        <v>538</v>
      </c>
      <c r="M16" s="113">
        <v>90</v>
      </c>
      <c r="N16" s="113" t="s">
        <v>85</v>
      </c>
      <c r="O16" s="113">
        <v>240</v>
      </c>
      <c r="P16" s="113" t="s">
        <v>576</v>
      </c>
      <c r="Q16" s="113">
        <v>90</v>
      </c>
      <c r="R16" s="113" t="s">
        <v>577</v>
      </c>
      <c r="S16" s="113">
        <v>90</v>
      </c>
      <c r="T16" s="113" t="s">
        <v>390</v>
      </c>
      <c r="U16" s="113">
        <v>90</v>
      </c>
      <c r="V16" s="113" t="s">
        <v>578</v>
      </c>
      <c r="W16" s="113">
        <v>90</v>
      </c>
      <c r="X16" s="113" t="s">
        <v>390</v>
      </c>
      <c r="Y16" s="113">
        <v>90</v>
      </c>
      <c r="Z16" s="113" t="s">
        <v>576</v>
      </c>
      <c r="AA16" s="113">
        <v>90</v>
      </c>
      <c r="AB16" s="113" t="s">
        <v>210</v>
      </c>
      <c r="AC16" s="113">
        <v>240</v>
      </c>
      <c r="AD16" s="113" t="s">
        <v>390</v>
      </c>
      <c r="AE16" s="113">
        <v>90</v>
      </c>
      <c r="AF16" s="113" t="s">
        <v>561</v>
      </c>
      <c r="AG16" s="113">
        <v>90</v>
      </c>
      <c r="AH16" s="113" t="s">
        <v>390</v>
      </c>
      <c r="AI16" s="113">
        <v>90</v>
      </c>
      <c r="AJ16" s="113" t="s">
        <v>576</v>
      </c>
      <c r="AK16" s="113">
        <v>90</v>
      </c>
      <c r="AL16" s="113" t="s">
        <v>175</v>
      </c>
      <c r="AM16" s="113">
        <v>90</v>
      </c>
      <c r="AN16" s="113" t="s">
        <v>575</v>
      </c>
      <c r="AO16" s="113">
        <v>90</v>
      </c>
    </row>
    <row r="17" spans="1:41" x14ac:dyDescent="0.3">
      <c r="A17" s="191"/>
      <c r="B17" s="113"/>
      <c r="C17" s="113"/>
      <c r="D17" s="113"/>
      <c r="E17" s="113"/>
      <c r="F17" s="113" t="s">
        <v>43</v>
      </c>
      <c r="G17" s="113">
        <v>5</v>
      </c>
      <c r="H17" s="113"/>
      <c r="I17" s="113"/>
      <c r="J17" s="113"/>
      <c r="K17" s="113"/>
      <c r="L17" s="113" t="s">
        <v>43</v>
      </c>
      <c r="M17" s="113">
        <v>5</v>
      </c>
      <c r="N17" s="113"/>
      <c r="O17" s="113"/>
      <c r="P17" s="113" t="s">
        <v>43</v>
      </c>
      <c r="Q17" s="113">
        <v>5</v>
      </c>
      <c r="R17" s="113" t="s">
        <v>43</v>
      </c>
      <c r="S17" s="113">
        <v>5</v>
      </c>
      <c r="T17" s="113" t="s">
        <v>43</v>
      </c>
      <c r="U17" s="113">
        <v>5</v>
      </c>
      <c r="V17" s="113" t="s">
        <v>43</v>
      </c>
      <c r="W17" s="113">
        <v>5</v>
      </c>
      <c r="X17" s="113" t="s">
        <v>43</v>
      </c>
      <c r="Y17" s="113">
        <v>5</v>
      </c>
      <c r="Z17" s="113" t="s">
        <v>43</v>
      </c>
      <c r="AA17" s="113">
        <v>5</v>
      </c>
      <c r="AB17" s="113"/>
      <c r="AC17" s="113"/>
      <c r="AD17" s="113" t="s">
        <v>43</v>
      </c>
      <c r="AE17" s="113">
        <v>5</v>
      </c>
      <c r="AF17" s="113" t="s">
        <v>43</v>
      </c>
      <c r="AG17" s="113">
        <v>5</v>
      </c>
      <c r="AH17" s="113" t="s">
        <v>43</v>
      </c>
      <c r="AI17" s="113">
        <v>5</v>
      </c>
      <c r="AJ17" s="113" t="s">
        <v>43</v>
      </c>
      <c r="AK17" s="113">
        <v>5</v>
      </c>
      <c r="AL17" s="113"/>
      <c r="AM17" s="113"/>
      <c r="AN17" s="113"/>
      <c r="AO17" s="113"/>
    </row>
    <row r="18" spans="1:41" ht="33" x14ac:dyDescent="0.3">
      <c r="A18" s="191"/>
      <c r="B18" s="113" t="s">
        <v>47</v>
      </c>
      <c r="C18" s="113">
        <v>150</v>
      </c>
      <c r="D18" s="113" t="s">
        <v>195</v>
      </c>
      <c r="E18" s="113">
        <v>150</v>
      </c>
      <c r="F18" s="113" t="s">
        <v>485</v>
      </c>
      <c r="G18" s="113">
        <v>150</v>
      </c>
      <c r="H18" s="113" t="s">
        <v>493</v>
      </c>
      <c r="I18" s="113">
        <v>150</v>
      </c>
      <c r="J18" s="113" t="s">
        <v>437</v>
      </c>
      <c r="K18" s="113">
        <v>150</v>
      </c>
      <c r="L18" s="113" t="s">
        <v>47</v>
      </c>
      <c r="M18" s="113">
        <v>150</v>
      </c>
      <c r="N18" s="113"/>
      <c r="O18" s="113"/>
      <c r="P18" s="113" t="s">
        <v>195</v>
      </c>
      <c r="Q18" s="113">
        <v>150</v>
      </c>
      <c r="R18" s="113" t="s">
        <v>485</v>
      </c>
      <c r="S18" s="113">
        <v>150</v>
      </c>
      <c r="T18" s="113" t="s">
        <v>493</v>
      </c>
      <c r="U18" s="113">
        <v>150</v>
      </c>
      <c r="V18" s="113" t="s">
        <v>47</v>
      </c>
      <c r="W18" s="113">
        <v>150</v>
      </c>
      <c r="X18" s="113" t="s">
        <v>195</v>
      </c>
      <c r="Y18" s="113">
        <v>150</v>
      </c>
      <c r="Z18" s="113" t="s">
        <v>485</v>
      </c>
      <c r="AA18" s="113">
        <v>150</v>
      </c>
      <c r="AB18" s="113"/>
      <c r="AC18" s="113"/>
      <c r="AD18" s="113" t="s">
        <v>47</v>
      </c>
      <c r="AE18" s="113">
        <v>150</v>
      </c>
      <c r="AF18" s="113" t="s">
        <v>200</v>
      </c>
      <c r="AG18" s="113">
        <v>150</v>
      </c>
      <c r="AH18" s="113" t="s">
        <v>493</v>
      </c>
      <c r="AI18" s="113">
        <v>150</v>
      </c>
      <c r="AJ18" s="113" t="s">
        <v>195</v>
      </c>
      <c r="AK18" s="113">
        <v>150</v>
      </c>
      <c r="AL18" s="113" t="s">
        <v>485</v>
      </c>
      <c r="AM18" s="113">
        <v>150</v>
      </c>
      <c r="AN18" s="113" t="s">
        <v>167</v>
      </c>
      <c r="AO18" s="113">
        <v>150</v>
      </c>
    </row>
    <row r="19" spans="1:41" ht="33" x14ac:dyDescent="0.3">
      <c r="A19" s="191"/>
      <c r="B19" s="113" t="s">
        <v>48</v>
      </c>
      <c r="C19" s="113">
        <v>200</v>
      </c>
      <c r="D19" s="113" t="s">
        <v>59</v>
      </c>
      <c r="E19" s="113">
        <v>200</v>
      </c>
      <c r="F19" s="113" t="s">
        <v>53</v>
      </c>
      <c r="G19" s="113">
        <v>200</v>
      </c>
      <c r="H19" s="113" t="s">
        <v>54</v>
      </c>
      <c r="I19" s="113">
        <v>200</v>
      </c>
      <c r="J19" s="113" t="s">
        <v>91</v>
      </c>
      <c r="K19" s="113">
        <v>200</v>
      </c>
      <c r="L19" s="113" t="s">
        <v>56</v>
      </c>
      <c r="M19" s="113">
        <v>200</v>
      </c>
      <c r="N19" s="113" t="s">
        <v>58</v>
      </c>
      <c r="O19" s="113">
        <v>200</v>
      </c>
      <c r="P19" s="113" t="s">
        <v>48</v>
      </c>
      <c r="Q19" s="113">
        <v>200</v>
      </c>
      <c r="R19" s="113" t="s">
        <v>59</v>
      </c>
      <c r="S19" s="113">
        <v>200</v>
      </c>
      <c r="T19" s="113" t="s">
        <v>579</v>
      </c>
      <c r="U19" s="113">
        <v>200</v>
      </c>
      <c r="V19" s="113" t="s">
        <v>48</v>
      </c>
      <c r="W19" s="113">
        <v>200</v>
      </c>
      <c r="X19" s="113" t="s">
        <v>59</v>
      </c>
      <c r="Y19" s="113">
        <v>200</v>
      </c>
      <c r="Z19" s="113" t="s">
        <v>53</v>
      </c>
      <c r="AA19" s="113">
        <v>200</v>
      </c>
      <c r="AB19" s="113" t="s">
        <v>54</v>
      </c>
      <c r="AC19" s="113">
        <v>200</v>
      </c>
      <c r="AD19" s="113" t="s">
        <v>91</v>
      </c>
      <c r="AE19" s="113">
        <v>200</v>
      </c>
      <c r="AF19" s="113" t="s">
        <v>56</v>
      </c>
      <c r="AG19" s="113">
        <v>200</v>
      </c>
      <c r="AH19" s="113" t="s">
        <v>58</v>
      </c>
      <c r="AI19" s="113">
        <v>200</v>
      </c>
      <c r="AJ19" s="113" t="s">
        <v>48</v>
      </c>
      <c r="AK19" s="113">
        <v>200</v>
      </c>
      <c r="AL19" s="113" t="s">
        <v>59</v>
      </c>
      <c r="AM19" s="113">
        <v>200</v>
      </c>
      <c r="AN19" s="113" t="s">
        <v>579</v>
      </c>
      <c r="AO19" s="113">
        <v>200</v>
      </c>
    </row>
    <row r="20" spans="1:41" x14ac:dyDescent="0.3">
      <c r="A20" s="191"/>
      <c r="B20" s="113" t="s">
        <v>465</v>
      </c>
      <c r="C20" s="113">
        <v>70</v>
      </c>
      <c r="D20" s="113" t="s">
        <v>465</v>
      </c>
      <c r="E20" s="113">
        <v>70</v>
      </c>
      <c r="F20" s="113" t="s">
        <v>465</v>
      </c>
      <c r="G20" s="113">
        <v>70</v>
      </c>
      <c r="H20" s="113" t="s">
        <v>465</v>
      </c>
      <c r="I20" s="113">
        <v>80</v>
      </c>
      <c r="J20" s="113" t="s">
        <v>465</v>
      </c>
      <c r="K20" s="113">
        <v>70</v>
      </c>
      <c r="L20" s="113" t="s">
        <v>465</v>
      </c>
      <c r="M20" s="113">
        <v>70</v>
      </c>
      <c r="N20" s="113" t="s">
        <v>465</v>
      </c>
      <c r="O20" s="113">
        <v>60</v>
      </c>
      <c r="P20" s="113" t="s">
        <v>465</v>
      </c>
      <c r="Q20" s="113">
        <v>70</v>
      </c>
      <c r="R20" s="113" t="s">
        <v>465</v>
      </c>
      <c r="S20" s="113">
        <v>70</v>
      </c>
      <c r="T20" s="113" t="s">
        <v>465</v>
      </c>
      <c r="U20" s="113">
        <v>90</v>
      </c>
      <c r="V20" s="113" t="s">
        <v>465</v>
      </c>
      <c r="W20" s="113">
        <v>70</v>
      </c>
      <c r="X20" s="113" t="s">
        <v>465</v>
      </c>
      <c r="Y20" s="113">
        <v>80</v>
      </c>
      <c r="Z20" s="113" t="s">
        <v>465</v>
      </c>
      <c r="AA20" s="113">
        <v>70</v>
      </c>
      <c r="AB20" s="113" t="s">
        <v>465</v>
      </c>
      <c r="AC20" s="113">
        <v>60</v>
      </c>
      <c r="AD20" s="113" t="s">
        <v>465</v>
      </c>
      <c r="AE20" s="113">
        <v>80</v>
      </c>
      <c r="AF20" s="113" t="s">
        <v>465</v>
      </c>
      <c r="AG20" s="113">
        <v>60</v>
      </c>
      <c r="AH20" s="113" t="s">
        <v>465</v>
      </c>
      <c r="AI20" s="113">
        <v>70</v>
      </c>
      <c r="AJ20" s="113" t="s">
        <v>465</v>
      </c>
      <c r="AK20" s="113">
        <v>70</v>
      </c>
      <c r="AL20" s="113" t="s">
        <v>465</v>
      </c>
      <c r="AM20" s="113">
        <v>70</v>
      </c>
      <c r="AN20" s="113" t="s">
        <v>465</v>
      </c>
      <c r="AO20" s="113">
        <v>70</v>
      </c>
    </row>
    <row r="21" spans="1:41" x14ac:dyDescent="0.3">
      <c r="A21" s="191"/>
      <c r="B21" s="113" t="s">
        <v>51</v>
      </c>
      <c r="C21" s="113">
        <v>100</v>
      </c>
      <c r="D21" s="113" t="s">
        <v>45</v>
      </c>
      <c r="E21" s="113">
        <v>100</v>
      </c>
      <c r="F21" s="113" t="s">
        <v>51</v>
      </c>
      <c r="G21" s="113">
        <v>100</v>
      </c>
      <c r="H21" s="113" t="s">
        <v>45</v>
      </c>
      <c r="I21" s="113">
        <v>100</v>
      </c>
      <c r="J21" s="113" t="s">
        <v>51</v>
      </c>
      <c r="K21" s="113">
        <v>100</v>
      </c>
      <c r="L21" s="113" t="s">
        <v>45</v>
      </c>
      <c r="M21" s="113">
        <v>100</v>
      </c>
      <c r="N21" s="113" t="s">
        <v>51</v>
      </c>
      <c r="O21" s="113">
        <v>100</v>
      </c>
      <c r="P21" s="113" t="s">
        <v>45</v>
      </c>
      <c r="Q21" s="113">
        <v>100</v>
      </c>
      <c r="R21" s="113" t="s">
        <v>51</v>
      </c>
      <c r="S21" s="113">
        <v>100</v>
      </c>
      <c r="T21" s="113" t="s">
        <v>45</v>
      </c>
      <c r="U21" s="113">
        <v>100</v>
      </c>
      <c r="V21" s="113" t="s">
        <v>51</v>
      </c>
      <c r="W21" s="113">
        <v>100</v>
      </c>
      <c r="X21" s="113" t="s">
        <v>45</v>
      </c>
      <c r="Y21" s="113">
        <v>100</v>
      </c>
      <c r="Z21" s="113" t="s">
        <v>51</v>
      </c>
      <c r="AA21" s="113">
        <v>100</v>
      </c>
      <c r="AB21" s="113" t="s">
        <v>45</v>
      </c>
      <c r="AC21" s="113">
        <v>100</v>
      </c>
      <c r="AD21" s="113" t="s">
        <v>51</v>
      </c>
      <c r="AE21" s="113">
        <v>100</v>
      </c>
      <c r="AF21" s="113" t="s">
        <v>45</v>
      </c>
      <c r="AG21" s="113">
        <v>100</v>
      </c>
      <c r="AH21" s="113" t="s">
        <v>51</v>
      </c>
      <c r="AI21" s="113">
        <v>100</v>
      </c>
      <c r="AJ21" s="113" t="s">
        <v>45</v>
      </c>
      <c r="AK21" s="113">
        <v>100</v>
      </c>
      <c r="AL21" s="113" t="s">
        <v>51</v>
      </c>
      <c r="AM21" s="113">
        <v>100</v>
      </c>
      <c r="AN21" s="113" t="s">
        <v>45</v>
      </c>
      <c r="AO21" s="113">
        <v>100</v>
      </c>
    </row>
    <row r="22" spans="1:41" x14ac:dyDescent="0.3">
      <c r="A22" s="192"/>
      <c r="B22" s="113"/>
      <c r="C22" s="113">
        <f>SUM(C14:C21)</f>
        <v>895</v>
      </c>
      <c r="D22" s="113"/>
      <c r="E22" s="113">
        <f>SUM(E14:E21)</f>
        <v>880</v>
      </c>
      <c r="F22" s="113"/>
      <c r="G22" s="113">
        <f>SUM(G14:G21)</f>
        <v>900</v>
      </c>
      <c r="H22" s="113"/>
      <c r="I22" s="113">
        <f>SUM(I14:I21)</f>
        <v>905</v>
      </c>
      <c r="J22" s="113"/>
      <c r="K22" s="113">
        <f>SUM(K14:K21)</f>
        <v>885</v>
      </c>
      <c r="L22" s="113"/>
      <c r="M22" s="113">
        <f>SUM(M14:M21)</f>
        <v>890</v>
      </c>
      <c r="N22" s="113"/>
      <c r="O22" s="113">
        <f>SUM(O14:O21)</f>
        <v>885</v>
      </c>
      <c r="P22" s="113"/>
      <c r="Q22" s="113">
        <f>SUM(Q14:Q21)</f>
        <v>885</v>
      </c>
      <c r="R22" s="113"/>
      <c r="S22" s="113">
        <f>SUM(S14:S21)</f>
        <v>900</v>
      </c>
      <c r="T22" s="113"/>
      <c r="U22" s="113">
        <f>SUM(U14:U21)</f>
        <v>910</v>
      </c>
      <c r="V22" s="113"/>
      <c r="W22" s="113">
        <f>SUM(W14:W21)</f>
        <v>900</v>
      </c>
      <c r="X22" s="113"/>
      <c r="Y22" s="113">
        <f>SUM(Y14:Y21)</f>
        <v>910</v>
      </c>
      <c r="Z22" s="113"/>
      <c r="AA22" s="113">
        <f>SUM(AA14:AA21)</f>
        <v>885</v>
      </c>
      <c r="AB22" s="113"/>
      <c r="AC22" s="113">
        <f>SUM(AC14:AC21)</f>
        <v>885</v>
      </c>
      <c r="AD22" s="113"/>
      <c r="AE22" s="113">
        <f>SUM(AE14:AE21)</f>
        <v>895</v>
      </c>
      <c r="AF22" s="113"/>
      <c r="AG22" s="113">
        <f>SUM(AG14:AG21)</f>
        <v>890</v>
      </c>
      <c r="AH22" s="113"/>
      <c r="AI22" s="113">
        <f>SUM(AI14:AI21)</f>
        <v>890</v>
      </c>
      <c r="AJ22" s="113"/>
      <c r="AK22" s="113">
        <f>SUM(AK14:AK21)</f>
        <v>890</v>
      </c>
      <c r="AL22" s="113"/>
      <c r="AM22" s="113">
        <f>SUM(AM14:AM21)</f>
        <v>895</v>
      </c>
      <c r="AN22" s="113"/>
      <c r="AO22" s="113">
        <f>SUM(AO14:AO21)</f>
        <v>885</v>
      </c>
    </row>
    <row r="23" spans="1:41" ht="33" x14ac:dyDescent="0.3">
      <c r="A23" s="190" t="s">
        <v>14</v>
      </c>
      <c r="B23" s="113" t="s">
        <v>649</v>
      </c>
      <c r="C23" s="113">
        <v>25</v>
      </c>
      <c r="D23" s="113" t="s">
        <v>478</v>
      </c>
      <c r="E23" s="113">
        <v>100</v>
      </c>
      <c r="F23" s="113" t="s">
        <v>487</v>
      </c>
      <c r="G23" s="113">
        <v>75</v>
      </c>
      <c r="H23" s="113" t="s">
        <v>649</v>
      </c>
      <c r="I23" s="113">
        <v>25</v>
      </c>
      <c r="J23" s="113" t="s">
        <v>478</v>
      </c>
      <c r="K23" s="113">
        <v>100</v>
      </c>
      <c r="L23" s="113" t="s">
        <v>487</v>
      </c>
      <c r="M23" s="113">
        <v>75</v>
      </c>
      <c r="N23" s="113" t="s">
        <v>649</v>
      </c>
      <c r="O23" s="113">
        <v>25</v>
      </c>
      <c r="P23" s="113" t="s">
        <v>478</v>
      </c>
      <c r="Q23" s="113">
        <v>100</v>
      </c>
      <c r="R23" s="113" t="s">
        <v>487</v>
      </c>
      <c r="S23" s="113">
        <v>75</v>
      </c>
      <c r="T23" s="113" t="s">
        <v>649</v>
      </c>
      <c r="U23" s="113">
        <v>25</v>
      </c>
      <c r="V23" s="113" t="s">
        <v>478</v>
      </c>
      <c r="W23" s="113">
        <v>100</v>
      </c>
      <c r="X23" s="113" t="s">
        <v>487</v>
      </c>
      <c r="Y23" s="113">
        <v>75</v>
      </c>
      <c r="Z23" s="113" t="s">
        <v>649</v>
      </c>
      <c r="AA23" s="113">
        <v>25</v>
      </c>
      <c r="AB23" s="113" t="s">
        <v>478</v>
      </c>
      <c r="AC23" s="113">
        <v>100</v>
      </c>
      <c r="AD23" s="113" t="s">
        <v>487</v>
      </c>
      <c r="AE23" s="113">
        <v>75</v>
      </c>
      <c r="AF23" s="113" t="s">
        <v>649</v>
      </c>
      <c r="AG23" s="113">
        <v>25</v>
      </c>
      <c r="AH23" s="113" t="s">
        <v>478</v>
      </c>
      <c r="AI23" s="113">
        <v>100</v>
      </c>
      <c r="AJ23" s="113" t="s">
        <v>487</v>
      </c>
      <c r="AK23" s="113">
        <v>75</v>
      </c>
      <c r="AL23" s="113" t="s">
        <v>649</v>
      </c>
      <c r="AM23" s="113">
        <v>25</v>
      </c>
      <c r="AN23" s="113" t="s">
        <v>478</v>
      </c>
      <c r="AO23" s="113">
        <v>100</v>
      </c>
    </row>
    <row r="24" spans="1:41" ht="33" x14ac:dyDescent="0.3">
      <c r="A24" s="191"/>
      <c r="B24" s="113" t="s">
        <v>98</v>
      </c>
      <c r="C24" s="113">
        <v>200</v>
      </c>
      <c r="D24" s="113" t="s">
        <v>11</v>
      </c>
      <c r="E24" s="113">
        <v>200</v>
      </c>
      <c r="F24" s="113" t="s">
        <v>198</v>
      </c>
      <c r="G24" s="113">
        <v>200</v>
      </c>
      <c r="H24" s="113" t="s">
        <v>48</v>
      </c>
      <c r="I24" s="113">
        <v>200</v>
      </c>
      <c r="J24" s="113" t="s">
        <v>182</v>
      </c>
      <c r="K24" s="113">
        <v>200</v>
      </c>
      <c r="L24" s="113" t="s">
        <v>11</v>
      </c>
      <c r="M24" s="113">
        <v>200</v>
      </c>
      <c r="N24" s="113" t="s">
        <v>507</v>
      </c>
      <c r="O24" s="113">
        <v>200</v>
      </c>
      <c r="P24" s="113" t="s">
        <v>56</v>
      </c>
      <c r="Q24" s="113">
        <v>200</v>
      </c>
      <c r="R24" s="113" t="s">
        <v>198</v>
      </c>
      <c r="S24" s="113">
        <v>200</v>
      </c>
      <c r="T24" s="113" t="s">
        <v>52</v>
      </c>
      <c r="U24" s="113">
        <v>200</v>
      </c>
      <c r="V24" s="113" t="s">
        <v>98</v>
      </c>
      <c r="W24" s="113">
        <v>200</v>
      </c>
      <c r="X24" s="113" t="s">
        <v>11</v>
      </c>
      <c r="Y24" s="113">
        <v>200</v>
      </c>
      <c r="Z24" s="113" t="s">
        <v>198</v>
      </c>
      <c r="AA24" s="113">
        <v>200</v>
      </c>
      <c r="AB24" s="113" t="s">
        <v>48</v>
      </c>
      <c r="AC24" s="113">
        <v>200</v>
      </c>
      <c r="AD24" s="113" t="s">
        <v>182</v>
      </c>
      <c r="AE24" s="113">
        <v>200</v>
      </c>
      <c r="AF24" s="113" t="s">
        <v>11</v>
      </c>
      <c r="AG24" s="113">
        <v>200</v>
      </c>
      <c r="AH24" s="113" t="s">
        <v>507</v>
      </c>
      <c r="AI24" s="113">
        <v>200</v>
      </c>
      <c r="AJ24" s="113" t="s">
        <v>56</v>
      </c>
      <c r="AK24" s="113">
        <v>200</v>
      </c>
      <c r="AL24" s="113" t="s">
        <v>198</v>
      </c>
      <c r="AM24" s="113">
        <v>200</v>
      </c>
      <c r="AN24" s="113" t="s">
        <v>52</v>
      </c>
      <c r="AO24" s="113">
        <v>200</v>
      </c>
    </row>
    <row r="25" spans="1:41" x14ac:dyDescent="0.3">
      <c r="A25" s="191"/>
      <c r="B25" s="113" t="s">
        <v>51</v>
      </c>
      <c r="C25" s="113">
        <v>100</v>
      </c>
      <c r="D25" s="113" t="s">
        <v>110</v>
      </c>
      <c r="E25" s="113">
        <v>100</v>
      </c>
      <c r="F25" s="113" t="s">
        <v>57</v>
      </c>
      <c r="G25" s="113">
        <v>100</v>
      </c>
      <c r="H25" s="113" t="s">
        <v>92</v>
      </c>
      <c r="I25" s="113">
        <v>100</v>
      </c>
      <c r="J25" s="113" t="s">
        <v>157</v>
      </c>
      <c r="K25" s="113">
        <v>150</v>
      </c>
      <c r="L25" s="113" t="s">
        <v>45</v>
      </c>
      <c r="M25" s="113">
        <v>100</v>
      </c>
      <c r="N25" s="113" t="s">
        <v>110</v>
      </c>
      <c r="O25" s="113">
        <v>100</v>
      </c>
      <c r="P25" s="113" t="s">
        <v>51</v>
      </c>
      <c r="Q25" s="113">
        <v>100</v>
      </c>
      <c r="R25" s="113" t="s">
        <v>57</v>
      </c>
      <c r="S25" s="113">
        <v>100</v>
      </c>
      <c r="T25" s="113" t="s">
        <v>51</v>
      </c>
      <c r="U25" s="113">
        <v>100</v>
      </c>
      <c r="V25" s="113" t="s">
        <v>157</v>
      </c>
      <c r="W25" s="113">
        <v>150</v>
      </c>
      <c r="X25" s="113" t="s">
        <v>57</v>
      </c>
      <c r="Y25" s="113">
        <v>100</v>
      </c>
      <c r="Z25" s="113" t="s">
        <v>110</v>
      </c>
      <c r="AA25" s="113">
        <v>100</v>
      </c>
      <c r="AB25" s="113" t="s">
        <v>51</v>
      </c>
      <c r="AC25" s="113">
        <v>100</v>
      </c>
      <c r="AD25" s="113" t="s">
        <v>92</v>
      </c>
      <c r="AE25" s="113">
        <v>100</v>
      </c>
      <c r="AF25" s="113" t="s">
        <v>110</v>
      </c>
      <c r="AG25" s="113">
        <v>100</v>
      </c>
      <c r="AH25" s="113" t="s">
        <v>57</v>
      </c>
      <c r="AI25" s="113">
        <v>100</v>
      </c>
      <c r="AJ25" s="113" t="s">
        <v>157</v>
      </c>
      <c r="AK25" s="113">
        <v>150</v>
      </c>
      <c r="AL25" s="113" t="s">
        <v>110</v>
      </c>
      <c r="AM25" s="113">
        <v>100</v>
      </c>
      <c r="AN25" s="113" t="s">
        <v>51</v>
      </c>
      <c r="AO25" s="113">
        <v>100</v>
      </c>
    </row>
    <row r="26" spans="1:41" x14ac:dyDescent="0.3">
      <c r="A26" s="192"/>
      <c r="B26" s="113"/>
      <c r="C26" s="113">
        <f>SUM(C23:C25)</f>
        <v>325</v>
      </c>
      <c r="D26" s="113"/>
      <c r="E26" s="113">
        <f>SUM(E23:E25)</f>
        <v>400</v>
      </c>
      <c r="F26" s="113"/>
      <c r="G26" s="113">
        <f>SUM(G23:G25)</f>
        <v>375</v>
      </c>
      <c r="H26" s="113"/>
      <c r="I26" s="113">
        <f>SUM(I23:I25)</f>
        <v>325</v>
      </c>
      <c r="J26" s="113"/>
      <c r="K26" s="113">
        <f>SUM(K23:K25)</f>
        <v>450</v>
      </c>
      <c r="L26" s="113"/>
      <c r="M26" s="113">
        <f>SUM(M23:M25)</f>
        <v>375</v>
      </c>
      <c r="N26" s="113"/>
      <c r="O26" s="113">
        <f>SUM(O23:O25)</f>
        <v>325</v>
      </c>
      <c r="P26" s="113"/>
      <c r="Q26" s="113">
        <f>SUM(Q23:Q25)</f>
        <v>400</v>
      </c>
      <c r="R26" s="113"/>
      <c r="S26" s="113">
        <f>SUM(S23:S25)</f>
        <v>375</v>
      </c>
      <c r="T26" s="113"/>
      <c r="U26" s="113">
        <f>SUM(U23:U25)</f>
        <v>325</v>
      </c>
      <c r="V26" s="113"/>
      <c r="W26" s="113">
        <f>SUM(W23:W25)</f>
        <v>450</v>
      </c>
      <c r="X26" s="113"/>
      <c r="Y26" s="113">
        <f>SUM(Y23:Y25)</f>
        <v>375</v>
      </c>
      <c r="Z26" s="113"/>
      <c r="AA26" s="113">
        <f>SUM(AA23:AA25)</f>
        <v>325</v>
      </c>
      <c r="AB26" s="113"/>
      <c r="AC26" s="113">
        <f>SUM(AC23:AC25)</f>
        <v>400</v>
      </c>
      <c r="AD26" s="113"/>
      <c r="AE26" s="113">
        <f>SUM(AE23:AE25)</f>
        <v>375</v>
      </c>
      <c r="AF26" s="113"/>
      <c r="AG26" s="113">
        <f>SUM(AG23:AG25)</f>
        <v>325</v>
      </c>
      <c r="AH26" s="113"/>
      <c r="AI26" s="113">
        <f>SUM(AI23:AI25)</f>
        <v>400</v>
      </c>
      <c r="AJ26" s="113"/>
      <c r="AK26" s="113">
        <f>SUM(AK23:AK25)</f>
        <v>425</v>
      </c>
      <c r="AL26" s="113"/>
      <c r="AM26" s="113">
        <f>SUM(AM23:AM25)</f>
        <v>325</v>
      </c>
      <c r="AN26" s="113"/>
      <c r="AO26" s="113">
        <f>SUM(AO23:AO25)</f>
        <v>400</v>
      </c>
    </row>
  </sheetData>
  <mergeCells count="31">
    <mergeCell ref="AB3:AC3"/>
    <mergeCell ref="A3:A1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F1:G1"/>
    <mergeCell ref="A14:A22"/>
    <mergeCell ref="A23:A26"/>
    <mergeCell ref="AN1:AO1"/>
    <mergeCell ref="A2:K2"/>
    <mergeCell ref="L2:U2"/>
    <mergeCell ref="V2:AE2"/>
    <mergeCell ref="AF2:AO2"/>
    <mergeCell ref="AD1:AE1"/>
    <mergeCell ref="T1:U1"/>
    <mergeCell ref="AD3:AE3"/>
    <mergeCell ref="AF3:AG3"/>
    <mergeCell ref="AH3:AI3"/>
    <mergeCell ref="AJ3:AK3"/>
    <mergeCell ref="AL3:AM3"/>
    <mergeCell ref="AN3:AO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verticalDpi="300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46"/>
  <sheetViews>
    <sheetView tabSelected="1" view="pageBreakPreview" zoomScale="85" zoomScaleNormal="100" zoomScaleSheetLayoutView="85" workbookViewId="0">
      <selection activeCell="N7" sqref="N7"/>
    </sheetView>
  </sheetViews>
  <sheetFormatPr defaultRowHeight="16.5" x14ac:dyDescent="0.3"/>
  <cols>
    <col min="1" max="1" width="18.28515625" style="40" bestFit="1" customWidth="1"/>
    <col min="2" max="2" width="42.7109375" style="127" customWidth="1"/>
    <col min="3" max="3" width="9.140625" style="40"/>
    <col min="4" max="16384" width="9.140625" style="93"/>
  </cols>
  <sheetData>
    <row r="1" spans="1:20" s="2" customFormat="1" x14ac:dyDescent="0.3">
      <c r="A1" s="3"/>
      <c r="B1" s="12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T1" s="5" t="s">
        <v>66</v>
      </c>
    </row>
    <row r="2" spans="1:20" s="6" customFormat="1" ht="16.5" customHeight="1" x14ac:dyDescent="0.3">
      <c r="A2" s="210" t="s">
        <v>652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0" s="6" customFormat="1" x14ac:dyDescent="0.3">
      <c r="A3" s="39" t="s">
        <v>63</v>
      </c>
      <c r="B3" s="58" t="s">
        <v>64</v>
      </c>
      <c r="C3" s="7"/>
      <c r="D3" s="7"/>
      <c r="E3" s="7"/>
      <c r="F3" s="7"/>
      <c r="G3" s="7"/>
      <c r="H3" s="202"/>
      <c r="I3" s="202"/>
      <c r="J3" s="203"/>
      <c r="K3" s="203"/>
      <c r="L3" s="203"/>
      <c r="M3" s="203"/>
      <c r="N3" s="203"/>
      <c r="O3" s="203"/>
    </row>
    <row r="4" spans="1:20" s="6" customFormat="1" x14ac:dyDescent="0.3">
      <c r="A4" s="39" t="s">
        <v>65</v>
      </c>
      <c r="B4" s="58" t="s">
        <v>460</v>
      </c>
      <c r="C4" s="7"/>
      <c r="D4" s="7"/>
      <c r="E4" s="7"/>
      <c r="F4" s="7"/>
      <c r="G4" s="7"/>
      <c r="H4" s="202"/>
      <c r="I4" s="202"/>
      <c r="J4" s="204"/>
      <c r="K4" s="204"/>
      <c r="L4" s="204"/>
      <c r="M4" s="204"/>
      <c r="N4" s="204"/>
      <c r="O4" s="204"/>
    </row>
    <row r="5" spans="1:20" s="1" customFormat="1" x14ac:dyDescent="0.3">
      <c r="A5" s="199" t="s">
        <v>27</v>
      </c>
      <c r="B5" s="199" t="s">
        <v>28</v>
      </c>
      <c r="C5" s="199" t="s">
        <v>581</v>
      </c>
      <c r="D5" s="206" t="s">
        <v>30</v>
      </c>
      <c r="E5" s="206"/>
      <c r="F5" s="206"/>
      <c r="G5" s="199" t="s">
        <v>582</v>
      </c>
      <c r="H5" s="206" t="s">
        <v>32</v>
      </c>
      <c r="I5" s="206"/>
      <c r="J5" s="206"/>
      <c r="K5" s="206"/>
      <c r="L5" s="206"/>
      <c r="M5" s="206" t="s">
        <v>33</v>
      </c>
      <c r="N5" s="206"/>
      <c r="O5" s="206"/>
      <c r="P5" s="206"/>
      <c r="Q5" s="206"/>
      <c r="R5" s="206"/>
      <c r="S5" s="206"/>
      <c r="T5" s="206"/>
    </row>
    <row r="6" spans="1:20" s="1" customFormat="1" x14ac:dyDescent="0.3">
      <c r="A6" s="200"/>
      <c r="B6" s="201"/>
      <c r="C6" s="200"/>
      <c r="D6" s="114" t="s">
        <v>34</v>
      </c>
      <c r="E6" s="114" t="s">
        <v>35</v>
      </c>
      <c r="F6" s="114" t="s">
        <v>36</v>
      </c>
      <c r="G6" s="200"/>
      <c r="H6" s="114" t="s">
        <v>37</v>
      </c>
      <c r="I6" s="114" t="s">
        <v>583</v>
      </c>
      <c r="J6" s="114" t="s">
        <v>584</v>
      </c>
      <c r="K6" s="114" t="s">
        <v>585</v>
      </c>
      <c r="L6" s="114" t="s">
        <v>586</v>
      </c>
      <c r="M6" s="114" t="s">
        <v>38</v>
      </c>
      <c r="N6" s="114" t="s">
        <v>39</v>
      </c>
      <c r="O6" s="114" t="s">
        <v>40</v>
      </c>
      <c r="P6" s="114" t="s">
        <v>587</v>
      </c>
      <c r="Q6" s="114" t="s">
        <v>41</v>
      </c>
      <c r="R6" s="114" t="s">
        <v>413</v>
      </c>
      <c r="S6" s="114" t="s">
        <v>412</v>
      </c>
      <c r="T6" s="114" t="s">
        <v>414</v>
      </c>
    </row>
    <row r="7" spans="1:20" s="1" customFormat="1" x14ac:dyDescent="0.3">
      <c r="A7" s="88">
        <v>1</v>
      </c>
      <c r="B7" s="124">
        <v>2</v>
      </c>
      <c r="C7" s="140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  <c r="S7" s="88">
        <v>19</v>
      </c>
      <c r="T7" s="88">
        <v>20</v>
      </c>
    </row>
    <row r="8" spans="1:20" s="1" customFormat="1" x14ac:dyDescent="0.3">
      <c r="A8" s="205" t="s">
        <v>588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s="1" customFormat="1" x14ac:dyDescent="0.3">
      <c r="A9" s="205" t="s">
        <v>42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s="1" customFormat="1" x14ac:dyDescent="0.3">
      <c r="A10" s="90" t="s">
        <v>223</v>
      </c>
      <c r="B10" s="115" t="s">
        <v>43</v>
      </c>
      <c r="C10" s="140">
        <v>10</v>
      </c>
      <c r="D10" s="89">
        <v>0.08</v>
      </c>
      <c r="E10" s="89">
        <v>7.25</v>
      </c>
      <c r="F10" s="89">
        <v>0.13</v>
      </c>
      <c r="G10" s="91">
        <v>66.099999999999994</v>
      </c>
      <c r="H10" s="92"/>
      <c r="I10" s="89">
        <v>0.01</v>
      </c>
      <c r="J10" s="92"/>
      <c r="K10" s="90">
        <v>45</v>
      </c>
      <c r="L10" s="89">
        <v>0.13</v>
      </c>
      <c r="M10" s="91">
        <v>2.4</v>
      </c>
      <c r="N10" s="90">
        <v>3</v>
      </c>
      <c r="O10" s="89">
        <v>0.05</v>
      </c>
      <c r="P10" s="90">
        <v>3</v>
      </c>
      <c r="Q10" s="89">
        <v>0.02</v>
      </c>
      <c r="R10" s="91">
        <v>0.1</v>
      </c>
      <c r="S10" s="92"/>
      <c r="T10" s="92"/>
    </row>
    <row r="11" spans="1:20" s="1" customFormat="1" x14ac:dyDescent="0.3">
      <c r="A11" s="90" t="s">
        <v>224</v>
      </c>
      <c r="B11" s="115" t="s">
        <v>44</v>
      </c>
      <c r="C11" s="140">
        <v>15</v>
      </c>
      <c r="D11" s="89">
        <v>3.48</v>
      </c>
      <c r="E11" s="89">
        <v>4.43</v>
      </c>
      <c r="F11" s="92"/>
      <c r="G11" s="91">
        <v>54.6</v>
      </c>
      <c r="H11" s="89">
        <v>0.01</v>
      </c>
      <c r="I11" s="89">
        <v>0.05</v>
      </c>
      <c r="J11" s="89">
        <v>0.11</v>
      </c>
      <c r="K11" s="91">
        <v>43.2</v>
      </c>
      <c r="L11" s="89">
        <v>0.14000000000000001</v>
      </c>
      <c r="M11" s="90">
        <v>132</v>
      </c>
      <c r="N11" s="90">
        <v>75</v>
      </c>
      <c r="O11" s="89">
        <v>5.25</v>
      </c>
      <c r="P11" s="91">
        <v>13.2</v>
      </c>
      <c r="Q11" s="89">
        <v>0.15</v>
      </c>
      <c r="R11" s="89">
        <v>2.1800000000000002</v>
      </c>
      <c r="S11" s="89">
        <v>1.35</v>
      </c>
      <c r="T11" s="89">
        <v>0.01</v>
      </c>
    </row>
    <row r="12" spans="1:20" s="1" customFormat="1" x14ac:dyDescent="0.3">
      <c r="A12" s="90" t="s">
        <v>225</v>
      </c>
      <c r="B12" s="115" t="s">
        <v>76</v>
      </c>
      <c r="C12" s="140">
        <v>40</v>
      </c>
      <c r="D12" s="89">
        <v>5.08</v>
      </c>
      <c r="E12" s="91">
        <v>4.5999999999999996</v>
      </c>
      <c r="F12" s="89">
        <v>0.28000000000000003</v>
      </c>
      <c r="G12" s="91">
        <v>62.8</v>
      </c>
      <c r="H12" s="89">
        <v>0.03</v>
      </c>
      <c r="I12" s="89">
        <v>0.18</v>
      </c>
      <c r="J12" s="92"/>
      <c r="K12" s="90">
        <v>104</v>
      </c>
      <c r="L12" s="89">
        <v>0.88</v>
      </c>
      <c r="M12" s="90">
        <v>22</v>
      </c>
      <c r="N12" s="91">
        <v>76.8</v>
      </c>
      <c r="O12" s="91">
        <v>4.8</v>
      </c>
      <c r="P12" s="90">
        <v>56</v>
      </c>
      <c r="Q12" s="90">
        <v>1</v>
      </c>
      <c r="R12" s="89">
        <v>12.28</v>
      </c>
      <c r="S12" s="90">
        <v>8</v>
      </c>
      <c r="T12" s="89">
        <v>0.02</v>
      </c>
    </row>
    <row r="13" spans="1:20" s="1" customFormat="1" ht="33" x14ac:dyDescent="0.3">
      <c r="A13" s="90" t="s">
        <v>284</v>
      </c>
      <c r="B13" s="115" t="s">
        <v>523</v>
      </c>
      <c r="C13" s="140">
        <v>210</v>
      </c>
      <c r="D13" s="89">
        <v>8.08</v>
      </c>
      <c r="E13" s="89">
        <v>3.98</v>
      </c>
      <c r="F13" s="89">
        <v>39.64</v>
      </c>
      <c r="G13" s="89">
        <v>228.24</v>
      </c>
      <c r="H13" s="89">
        <v>0.23</v>
      </c>
      <c r="I13" s="89">
        <v>0.17</v>
      </c>
      <c r="J13" s="89">
        <v>3.55</v>
      </c>
      <c r="K13" s="89">
        <v>25.87</v>
      </c>
      <c r="L13" s="89">
        <v>0.05</v>
      </c>
      <c r="M13" s="89">
        <v>139.38999999999999</v>
      </c>
      <c r="N13" s="91">
        <v>197.4</v>
      </c>
      <c r="O13" s="89">
        <v>54.53</v>
      </c>
      <c r="P13" s="89">
        <v>277.41000000000003</v>
      </c>
      <c r="Q13" s="89">
        <v>1.39</v>
      </c>
      <c r="R13" s="89">
        <v>2.0699999999999998</v>
      </c>
      <c r="S13" s="89">
        <v>11.28</v>
      </c>
      <c r="T13" s="89">
        <v>0.03</v>
      </c>
    </row>
    <row r="14" spans="1:20" s="1" customFormat="1" x14ac:dyDescent="0.3">
      <c r="A14" s="90" t="s">
        <v>227</v>
      </c>
      <c r="B14" s="115" t="s">
        <v>11</v>
      </c>
      <c r="C14" s="140">
        <v>200</v>
      </c>
      <c r="D14" s="89">
        <v>0.26</v>
      </c>
      <c r="E14" s="89">
        <v>0.03</v>
      </c>
      <c r="F14" s="89">
        <v>11.26</v>
      </c>
      <c r="G14" s="89">
        <v>47.79</v>
      </c>
      <c r="H14" s="92"/>
      <c r="I14" s="89">
        <v>0.01</v>
      </c>
      <c r="J14" s="91">
        <v>2.9</v>
      </c>
      <c r="K14" s="89">
        <v>0.64</v>
      </c>
      <c r="L14" s="92"/>
      <c r="M14" s="89">
        <v>8.08</v>
      </c>
      <c r="N14" s="89">
        <v>9.7799999999999994</v>
      </c>
      <c r="O14" s="89">
        <v>5.24</v>
      </c>
      <c r="P14" s="89">
        <v>36.54</v>
      </c>
      <c r="Q14" s="91">
        <v>0.9</v>
      </c>
      <c r="R14" s="89">
        <v>0.03</v>
      </c>
      <c r="S14" s="89">
        <v>0.01</v>
      </c>
      <c r="T14" s="92"/>
    </row>
    <row r="15" spans="1:20" s="1" customFormat="1" x14ac:dyDescent="0.3">
      <c r="A15" s="116"/>
      <c r="B15" s="115" t="s">
        <v>465</v>
      </c>
      <c r="C15" s="140">
        <v>30</v>
      </c>
      <c r="D15" s="89">
        <v>2.19</v>
      </c>
      <c r="E15" s="89">
        <v>1.23</v>
      </c>
      <c r="F15" s="89">
        <v>13.85</v>
      </c>
      <c r="G15" s="89">
        <v>76.16</v>
      </c>
      <c r="H15" s="89">
        <v>0.08</v>
      </c>
      <c r="I15" s="89">
        <v>0.03</v>
      </c>
      <c r="J15" s="92"/>
      <c r="K15" s="89">
        <v>1.38</v>
      </c>
      <c r="L15" s="92"/>
      <c r="M15" s="89">
        <v>38.119999999999997</v>
      </c>
      <c r="N15" s="89">
        <v>48.41</v>
      </c>
      <c r="O15" s="89">
        <v>18.32</v>
      </c>
      <c r="P15" s="89">
        <v>36.04</v>
      </c>
      <c r="Q15" s="89">
        <v>0.83</v>
      </c>
      <c r="R15" s="89">
        <v>2.3199999999999998</v>
      </c>
      <c r="S15" s="89">
        <v>0.18</v>
      </c>
      <c r="T15" s="92"/>
    </row>
    <row r="16" spans="1:20" s="1" customFormat="1" x14ac:dyDescent="0.3">
      <c r="A16" s="90" t="s">
        <v>228</v>
      </c>
      <c r="B16" s="115" t="s">
        <v>45</v>
      </c>
      <c r="C16" s="140">
        <v>100</v>
      </c>
      <c r="D16" s="91">
        <v>0.4</v>
      </c>
      <c r="E16" s="91">
        <v>0.4</v>
      </c>
      <c r="F16" s="91">
        <v>9.8000000000000007</v>
      </c>
      <c r="G16" s="90">
        <v>47</v>
      </c>
      <c r="H16" s="89">
        <v>0.03</v>
      </c>
      <c r="I16" s="89">
        <v>0.02</v>
      </c>
      <c r="J16" s="90">
        <v>10</v>
      </c>
      <c r="K16" s="90">
        <v>5</v>
      </c>
      <c r="L16" s="92"/>
      <c r="M16" s="90">
        <v>16</v>
      </c>
      <c r="N16" s="90">
        <v>11</v>
      </c>
      <c r="O16" s="90">
        <v>9</v>
      </c>
      <c r="P16" s="90">
        <v>278</v>
      </c>
      <c r="Q16" s="91">
        <v>2.2000000000000002</v>
      </c>
      <c r="R16" s="91">
        <v>0.3</v>
      </c>
      <c r="S16" s="90">
        <v>2</v>
      </c>
      <c r="T16" s="89">
        <v>0.01</v>
      </c>
    </row>
    <row r="17" spans="1:20" s="1" customFormat="1" x14ac:dyDescent="0.3">
      <c r="A17" s="208" t="s">
        <v>46</v>
      </c>
      <c r="B17" s="209"/>
      <c r="C17" s="140">
        <f>SUM(C10:C16)</f>
        <v>605</v>
      </c>
      <c r="D17" s="89">
        <v>19.57</v>
      </c>
      <c r="E17" s="89">
        <v>21.92</v>
      </c>
      <c r="F17" s="89">
        <v>74.959999999999994</v>
      </c>
      <c r="G17" s="89">
        <v>582.69000000000005</v>
      </c>
      <c r="H17" s="89">
        <v>0.38</v>
      </c>
      <c r="I17" s="89">
        <v>0.47</v>
      </c>
      <c r="J17" s="89">
        <v>16.559999999999999</v>
      </c>
      <c r="K17" s="89">
        <v>225.09</v>
      </c>
      <c r="L17" s="91">
        <v>1.2</v>
      </c>
      <c r="M17" s="89">
        <v>357.99</v>
      </c>
      <c r="N17" s="89">
        <v>421.39</v>
      </c>
      <c r="O17" s="89">
        <v>97.19</v>
      </c>
      <c r="P17" s="89">
        <v>700.19</v>
      </c>
      <c r="Q17" s="89">
        <v>6.49</v>
      </c>
      <c r="R17" s="89">
        <v>19.28</v>
      </c>
      <c r="S17" s="89">
        <v>22.82</v>
      </c>
      <c r="T17" s="89">
        <v>7.0000000000000007E-2</v>
      </c>
    </row>
    <row r="18" spans="1:20" s="1" customFormat="1" x14ac:dyDescent="0.3">
      <c r="A18" s="205" t="s">
        <v>13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pans="1:20" s="1" customFormat="1" x14ac:dyDescent="0.3">
      <c r="A19" s="90" t="s">
        <v>229</v>
      </c>
      <c r="B19" s="115" t="s">
        <v>152</v>
      </c>
      <c r="C19" s="140">
        <v>60</v>
      </c>
      <c r="D19" s="89">
        <v>3.32</v>
      </c>
      <c r="E19" s="89">
        <v>6.65</v>
      </c>
      <c r="F19" s="91">
        <v>3.8</v>
      </c>
      <c r="G19" s="89">
        <v>88.66</v>
      </c>
      <c r="H19" s="89">
        <v>0.03</v>
      </c>
      <c r="I19" s="89">
        <v>0.05</v>
      </c>
      <c r="J19" s="89">
        <v>4.95</v>
      </c>
      <c r="K19" s="89">
        <v>127.97</v>
      </c>
      <c r="L19" s="91">
        <v>4.5</v>
      </c>
      <c r="M19" s="91">
        <v>21.5</v>
      </c>
      <c r="N19" s="89">
        <v>55.51</v>
      </c>
      <c r="O19" s="89">
        <v>20.25</v>
      </c>
      <c r="P19" s="89">
        <v>143.37</v>
      </c>
      <c r="Q19" s="89">
        <v>0.59</v>
      </c>
      <c r="R19" s="89">
        <v>5.68</v>
      </c>
      <c r="S19" s="89">
        <v>7.86</v>
      </c>
      <c r="T19" s="89">
        <v>7.0000000000000007E-2</v>
      </c>
    </row>
    <row r="20" spans="1:20" s="1" customFormat="1" x14ac:dyDescent="0.3">
      <c r="A20" s="89" t="s">
        <v>154</v>
      </c>
      <c r="B20" s="115" t="s">
        <v>567</v>
      </c>
      <c r="C20" s="140">
        <v>225</v>
      </c>
      <c r="D20" s="89">
        <v>5.8900000000000006</v>
      </c>
      <c r="E20" s="89">
        <v>4.6100000000000003</v>
      </c>
      <c r="F20" s="89">
        <v>8.84</v>
      </c>
      <c r="G20" s="89">
        <v>102.16000000000001</v>
      </c>
      <c r="H20" s="89">
        <v>0.08</v>
      </c>
      <c r="I20" s="89">
        <v>0.1</v>
      </c>
      <c r="J20" s="89">
        <v>16.440000000000001</v>
      </c>
      <c r="K20" s="89">
        <v>173.92</v>
      </c>
      <c r="L20" s="89">
        <v>0.01</v>
      </c>
      <c r="M20" s="91">
        <v>30.71</v>
      </c>
      <c r="N20" s="89">
        <v>84.87</v>
      </c>
      <c r="O20" s="89">
        <v>22.119999999999997</v>
      </c>
      <c r="P20" s="89">
        <v>370.14</v>
      </c>
      <c r="Q20" s="89">
        <v>0.81</v>
      </c>
      <c r="R20" s="89">
        <v>5.28</v>
      </c>
      <c r="S20" s="89">
        <v>4.0199999999999996</v>
      </c>
      <c r="T20" s="89">
        <v>0.02</v>
      </c>
    </row>
    <row r="21" spans="1:20" s="1" customFormat="1" x14ac:dyDescent="0.3">
      <c r="A21" s="89" t="s">
        <v>589</v>
      </c>
      <c r="B21" s="115" t="s">
        <v>573</v>
      </c>
      <c r="C21" s="140">
        <v>90</v>
      </c>
      <c r="D21" s="89">
        <v>14.54</v>
      </c>
      <c r="E21" s="91">
        <v>14.1</v>
      </c>
      <c r="F21" s="89">
        <v>2.36</v>
      </c>
      <c r="G21" s="89">
        <v>195.29</v>
      </c>
      <c r="H21" s="89">
        <v>0.08</v>
      </c>
      <c r="I21" s="89">
        <v>0.13</v>
      </c>
      <c r="J21" s="89">
        <v>10.85</v>
      </c>
      <c r="K21" s="91">
        <v>153.19999999999999</v>
      </c>
      <c r="L21" s="92"/>
      <c r="M21" s="89">
        <v>16.66</v>
      </c>
      <c r="N21" s="91">
        <v>157.9</v>
      </c>
      <c r="O21" s="89">
        <v>27.31</v>
      </c>
      <c r="P21" s="89">
        <v>381.03</v>
      </c>
      <c r="Q21" s="89">
        <v>2.48</v>
      </c>
      <c r="R21" s="91">
        <v>0.2</v>
      </c>
      <c r="S21" s="89">
        <v>6.63</v>
      </c>
      <c r="T21" s="89">
        <v>0.06</v>
      </c>
    </row>
    <row r="22" spans="1:20" s="1" customFormat="1" x14ac:dyDescent="0.3">
      <c r="A22" s="90" t="s">
        <v>231</v>
      </c>
      <c r="B22" s="115" t="s">
        <v>47</v>
      </c>
      <c r="C22" s="140">
        <v>150</v>
      </c>
      <c r="D22" s="89">
        <v>6.34</v>
      </c>
      <c r="E22" s="89">
        <v>5.28</v>
      </c>
      <c r="F22" s="89">
        <v>28.62</v>
      </c>
      <c r="G22" s="89">
        <v>187.05</v>
      </c>
      <c r="H22" s="89">
        <v>0.22</v>
      </c>
      <c r="I22" s="89">
        <v>0.11</v>
      </c>
      <c r="J22" s="92"/>
      <c r="K22" s="91">
        <v>23.5</v>
      </c>
      <c r="L22" s="89">
        <v>7.0000000000000007E-2</v>
      </c>
      <c r="M22" s="89">
        <v>11.94</v>
      </c>
      <c r="N22" s="89">
        <v>150.65</v>
      </c>
      <c r="O22" s="89">
        <v>100.07</v>
      </c>
      <c r="P22" s="89">
        <v>191.52</v>
      </c>
      <c r="Q22" s="89">
        <v>3.37</v>
      </c>
      <c r="R22" s="91">
        <v>2.9</v>
      </c>
      <c r="S22" s="89">
        <v>1.65</v>
      </c>
      <c r="T22" s="89">
        <v>0.01</v>
      </c>
    </row>
    <row r="23" spans="1:20" s="1" customFormat="1" x14ac:dyDescent="0.3">
      <c r="A23" s="90" t="s">
        <v>232</v>
      </c>
      <c r="B23" s="115" t="s">
        <v>449</v>
      </c>
      <c r="C23" s="140">
        <v>200</v>
      </c>
      <c r="D23" s="89">
        <v>0.59</v>
      </c>
      <c r="E23" s="89">
        <v>0.05</v>
      </c>
      <c r="F23" s="89">
        <v>18.579999999999998</v>
      </c>
      <c r="G23" s="89">
        <v>77.94</v>
      </c>
      <c r="H23" s="89">
        <v>0.02</v>
      </c>
      <c r="I23" s="89">
        <v>0.02</v>
      </c>
      <c r="J23" s="91">
        <v>0.6</v>
      </c>
      <c r="K23" s="92"/>
      <c r="L23" s="92"/>
      <c r="M23" s="89">
        <v>24.33</v>
      </c>
      <c r="N23" s="91">
        <v>21.9</v>
      </c>
      <c r="O23" s="89">
        <v>15.75</v>
      </c>
      <c r="P23" s="89">
        <v>0.33</v>
      </c>
      <c r="Q23" s="89">
        <v>0.51</v>
      </c>
      <c r="R23" s="92"/>
      <c r="S23" s="92"/>
      <c r="T23" s="92"/>
    </row>
    <row r="24" spans="1:20" s="1" customFormat="1" x14ac:dyDescent="0.3">
      <c r="A24" s="116"/>
      <c r="B24" s="115" t="s">
        <v>465</v>
      </c>
      <c r="C24" s="140">
        <v>70</v>
      </c>
      <c r="D24" s="89">
        <v>4.7699999999999996</v>
      </c>
      <c r="E24" s="89">
        <v>2.98</v>
      </c>
      <c r="F24" s="89">
        <v>30.09</v>
      </c>
      <c r="G24" s="91">
        <v>168.6</v>
      </c>
      <c r="H24" s="89">
        <v>0.19</v>
      </c>
      <c r="I24" s="89">
        <v>7.0000000000000007E-2</v>
      </c>
      <c r="J24" s="92"/>
      <c r="K24" s="89">
        <v>3.12</v>
      </c>
      <c r="L24" s="92"/>
      <c r="M24" s="89">
        <v>91.38</v>
      </c>
      <c r="N24" s="89">
        <v>107.07</v>
      </c>
      <c r="O24" s="89">
        <v>43.04</v>
      </c>
      <c r="P24" s="89">
        <v>80.040000000000006</v>
      </c>
      <c r="Q24" s="89">
        <v>1.85</v>
      </c>
      <c r="R24" s="89">
        <v>5.39</v>
      </c>
      <c r="S24" s="89">
        <v>0.44</v>
      </c>
      <c r="T24" s="92"/>
    </row>
    <row r="25" spans="1:20" s="1" customFormat="1" x14ac:dyDescent="0.3">
      <c r="A25" s="90" t="s">
        <v>228</v>
      </c>
      <c r="B25" s="115" t="s">
        <v>51</v>
      </c>
      <c r="C25" s="140">
        <v>100</v>
      </c>
      <c r="D25" s="91">
        <v>0.4</v>
      </c>
      <c r="E25" s="91">
        <v>0.3</v>
      </c>
      <c r="F25" s="91">
        <v>10.3</v>
      </c>
      <c r="G25" s="90">
        <v>47</v>
      </c>
      <c r="H25" s="89">
        <v>0.02</v>
      </c>
      <c r="I25" s="89">
        <v>0.03</v>
      </c>
      <c r="J25" s="90">
        <v>5</v>
      </c>
      <c r="K25" s="90">
        <v>2</v>
      </c>
      <c r="L25" s="92"/>
      <c r="M25" s="90">
        <v>19</v>
      </c>
      <c r="N25" s="90">
        <v>16</v>
      </c>
      <c r="O25" s="90">
        <v>12</v>
      </c>
      <c r="P25" s="90">
        <v>155</v>
      </c>
      <c r="Q25" s="91">
        <v>2.2999999999999998</v>
      </c>
      <c r="R25" s="91">
        <v>0.1</v>
      </c>
      <c r="S25" s="90">
        <v>1</v>
      </c>
      <c r="T25" s="89">
        <v>0.01</v>
      </c>
    </row>
    <row r="26" spans="1:20" s="1" customFormat="1" x14ac:dyDescent="0.3">
      <c r="A26" s="208" t="s">
        <v>49</v>
      </c>
      <c r="B26" s="209"/>
      <c r="C26" s="140">
        <f>SUM(C19:C25)</f>
        <v>895</v>
      </c>
      <c r="D26" s="89">
        <v>35.85</v>
      </c>
      <c r="E26" s="89">
        <v>33.97</v>
      </c>
      <c r="F26" s="89">
        <v>102.59</v>
      </c>
      <c r="G26" s="91">
        <v>866.7</v>
      </c>
      <c r="H26" s="89">
        <v>0.64</v>
      </c>
      <c r="I26" s="89">
        <v>0.51</v>
      </c>
      <c r="J26" s="89">
        <v>37.840000000000003</v>
      </c>
      <c r="K26" s="89">
        <v>483.71</v>
      </c>
      <c r="L26" s="89">
        <v>4.58</v>
      </c>
      <c r="M26" s="89">
        <v>215.52</v>
      </c>
      <c r="N26" s="91">
        <v>593.9</v>
      </c>
      <c r="O26" s="89">
        <v>240.54</v>
      </c>
      <c r="P26" s="89">
        <v>1321.43</v>
      </c>
      <c r="Q26" s="89">
        <v>11.91</v>
      </c>
      <c r="R26" s="89">
        <v>19.55</v>
      </c>
      <c r="S26" s="91">
        <v>21.6</v>
      </c>
      <c r="T26" s="89">
        <v>0.17</v>
      </c>
    </row>
    <row r="27" spans="1:20" s="1" customFormat="1" x14ac:dyDescent="0.3">
      <c r="A27" s="205" t="s">
        <v>14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0" s="1" customFormat="1" x14ac:dyDescent="0.3">
      <c r="A28" s="117"/>
      <c r="B28" s="115" t="s">
        <v>649</v>
      </c>
      <c r="C28" s="140">
        <v>25</v>
      </c>
      <c r="D28" s="145">
        <v>2.5299999999999998</v>
      </c>
      <c r="E28" s="145">
        <v>5.03</v>
      </c>
      <c r="F28" s="145">
        <v>11.47</v>
      </c>
      <c r="G28" s="145">
        <v>101.71</v>
      </c>
      <c r="H28" s="145">
        <v>7.0000000000000007E-2</v>
      </c>
      <c r="I28" s="145">
        <v>0.05</v>
      </c>
      <c r="J28" s="145">
        <v>0.08</v>
      </c>
      <c r="K28" s="145">
        <v>20.329999999999998</v>
      </c>
      <c r="L28" s="145">
        <v>0.01</v>
      </c>
      <c r="M28" s="145">
        <v>23.02</v>
      </c>
      <c r="N28" s="145">
        <v>49.13</v>
      </c>
      <c r="O28" s="145">
        <v>8.91</v>
      </c>
      <c r="P28" s="145">
        <v>41.54</v>
      </c>
      <c r="Q28" s="145">
        <v>0.64</v>
      </c>
      <c r="R28" s="145">
        <v>0.93</v>
      </c>
      <c r="S28" s="145">
        <v>1.71</v>
      </c>
      <c r="T28" s="144"/>
    </row>
    <row r="29" spans="1:20" s="1" customFormat="1" x14ac:dyDescent="0.3">
      <c r="A29" s="89"/>
      <c r="B29" s="115" t="s">
        <v>98</v>
      </c>
      <c r="C29" s="140">
        <v>200</v>
      </c>
      <c r="D29" s="146">
        <v>5.8</v>
      </c>
      <c r="E29" s="143">
        <v>5</v>
      </c>
      <c r="F29" s="146">
        <v>8.4</v>
      </c>
      <c r="G29" s="143">
        <v>108</v>
      </c>
      <c r="H29" s="145">
        <v>0.04</v>
      </c>
      <c r="I29" s="145">
        <v>0.26</v>
      </c>
      <c r="J29" s="146">
        <v>0.6</v>
      </c>
      <c r="K29" s="143">
        <v>44</v>
      </c>
      <c r="L29" s="145">
        <v>7.0000000000000007E-2</v>
      </c>
      <c r="M29" s="143">
        <v>248</v>
      </c>
      <c r="N29" s="143">
        <v>184</v>
      </c>
      <c r="O29" s="143">
        <v>28</v>
      </c>
      <c r="P29" s="143">
        <v>292</v>
      </c>
      <c r="Q29" s="146">
        <v>0.2</v>
      </c>
      <c r="R29" s="143">
        <v>2</v>
      </c>
      <c r="S29" s="143">
        <v>18</v>
      </c>
      <c r="T29" s="145">
        <v>0.04</v>
      </c>
    </row>
    <row r="30" spans="1:20" s="1" customFormat="1" x14ac:dyDescent="0.3">
      <c r="A30" s="90" t="s">
        <v>228</v>
      </c>
      <c r="B30" s="115" t="s">
        <v>51</v>
      </c>
      <c r="C30" s="140">
        <v>100</v>
      </c>
      <c r="D30" s="146">
        <v>0.4</v>
      </c>
      <c r="E30" s="146">
        <v>0.3</v>
      </c>
      <c r="F30" s="146">
        <v>10.3</v>
      </c>
      <c r="G30" s="143">
        <v>47</v>
      </c>
      <c r="H30" s="145">
        <v>0.02</v>
      </c>
      <c r="I30" s="145">
        <v>0.03</v>
      </c>
      <c r="J30" s="143">
        <v>5</v>
      </c>
      <c r="K30" s="143">
        <v>2</v>
      </c>
      <c r="L30" s="144"/>
      <c r="M30" s="143">
        <v>19</v>
      </c>
      <c r="N30" s="143">
        <v>16</v>
      </c>
      <c r="O30" s="143">
        <v>12</v>
      </c>
      <c r="P30" s="143">
        <v>155</v>
      </c>
      <c r="Q30" s="146">
        <v>2.2999999999999998</v>
      </c>
      <c r="R30" s="146">
        <v>0.1</v>
      </c>
      <c r="S30" s="143">
        <v>1</v>
      </c>
      <c r="T30" s="145">
        <v>0.01</v>
      </c>
    </row>
    <row r="31" spans="1:20" s="1" customFormat="1" x14ac:dyDescent="0.3">
      <c r="A31" s="208" t="s">
        <v>74</v>
      </c>
      <c r="B31" s="209"/>
      <c r="C31" s="140">
        <f>SUM(C28:C30)</f>
        <v>325</v>
      </c>
      <c r="D31" s="145">
        <v>8.73</v>
      </c>
      <c r="E31" s="145">
        <v>10.33</v>
      </c>
      <c r="F31" s="145">
        <v>30.17</v>
      </c>
      <c r="G31" s="145">
        <v>256.70999999999998</v>
      </c>
      <c r="H31" s="145">
        <v>0.13</v>
      </c>
      <c r="I31" s="145">
        <v>0.34</v>
      </c>
      <c r="J31" s="145">
        <v>5.68</v>
      </c>
      <c r="K31" s="145">
        <v>66.33</v>
      </c>
      <c r="L31" s="145">
        <v>0.08</v>
      </c>
      <c r="M31" s="145">
        <v>290.02</v>
      </c>
      <c r="N31" s="145">
        <v>249.13</v>
      </c>
      <c r="O31" s="145">
        <v>48.91</v>
      </c>
      <c r="P31" s="145">
        <v>488.54</v>
      </c>
      <c r="Q31" s="145">
        <v>3.14</v>
      </c>
      <c r="R31" s="145">
        <v>3.03</v>
      </c>
      <c r="S31" s="145">
        <v>20.71</v>
      </c>
      <c r="T31" s="145">
        <v>0.05</v>
      </c>
    </row>
    <row r="32" spans="1:20" s="1" customFormat="1" x14ac:dyDescent="0.3">
      <c r="A32" s="208" t="s">
        <v>50</v>
      </c>
      <c r="B32" s="209"/>
      <c r="C32" s="140">
        <f>C31+C26+C17</f>
        <v>1825</v>
      </c>
      <c r="D32" s="145">
        <v>64.150000000000006</v>
      </c>
      <c r="E32" s="145">
        <v>66.22</v>
      </c>
      <c r="F32" s="145">
        <v>207.72</v>
      </c>
      <c r="G32" s="146">
        <v>1706.1</v>
      </c>
      <c r="H32" s="145">
        <v>1.1499999999999999</v>
      </c>
      <c r="I32" s="145">
        <v>1.32</v>
      </c>
      <c r="J32" s="145">
        <v>60.08</v>
      </c>
      <c r="K32" s="145">
        <v>775.13</v>
      </c>
      <c r="L32" s="145">
        <v>5.86</v>
      </c>
      <c r="M32" s="145">
        <v>863.53</v>
      </c>
      <c r="N32" s="145">
        <v>1264.42</v>
      </c>
      <c r="O32" s="145">
        <v>386.64</v>
      </c>
      <c r="P32" s="145">
        <v>2510.16</v>
      </c>
      <c r="Q32" s="145">
        <v>21.54</v>
      </c>
      <c r="R32" s="145">
        <v>41.86</v>
      </c>
      <c r="S32" s="145">
        <v>65.13</v>
      </c>
      <c r="T32" s="145">
        <v>0.28999999999999998</v>
      </c>
    </row>
    <row r="33" spans="1:20" s="1" customFormat="1" x14ac:dyDescent="0.3">
      <c r="A33" s="118"/>
      <c r="B33" s="125"/>
      <c r="C33" s="141"/>
      <c r="D33" s="119"/>
      <c r="E33" s="119"/>
      <c r="F33" s="119"/>
      <c r="G33" s="119"/>
      <c r="H33" s="119"/>
      <c r="I33" s="119"/>
      <c r="J33" s="119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1:20" s="1" customFormat="1" x14ac:dyDescent="0.3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</row>
    <row r="35" spans="1:20" s="1" customFormat="1" x14ac:dyDescent="0.3">
      <c r="A35" s="197"/>
      <c r="B35" s="197"/>
      <c r="C35" s="141"/>
      <c r="D35" s="120"/>
      <c r="E35" s="121"/>
      <c r="F35" s="119"/>
      <c r="G35" s="119"/>
      <c r="H35" s="120"/>
      <c r="I35" s="120"/>
      <c r="J35" s="120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s="1" customFormat="1" x14ac:dyDescent="0.3">
      <c r="A36" s="198"/>
      <c r="B36" s="198"/>
      <c r="C36" s="141"/>
      <c r="D36" s="120"/>
      <c r="E36" s="119"/>
      <c r="F36" s="119"/>
      <c r="G36" s="119"/>
      <c r="H36" s="120"/>
      <c r="I36" s="120"/>
      <c r="J36" s="120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s="1" customFormat="1" x14ac:dyDescent="0.3">
      <c r="A37" s="199" t="s">
        <v>27</v>
      </c>
      <c r="B37" s="199" t="s">
        <v>28</v>
      </c>
      <c r="C37" s="199" t="s">
        <v>581</v>
      </c>
      <c r="D37" s="206" t="s">
        <v>30</v>
      </c>
      <c r="E37" s="206"/>
      <c r="F37" s="206"/>
      <c r="G37" s="199" t="s">
        <v>582</v>
      </c>
      <c r="H37" s="206" t="s">
        <v>32</v>
      </c>
      <c r="I37" s="206"/>
      <c r="J37" s="206"/>
      <c r="K37" s="206"/>
      <c r="L37" s="206"/>
      <c r="M37" s="206" t="s">
        <v>33</v>
      </c>
      <c r="N37" s="206"/>
      <c r="O37" s="206"/>
      <c r="P37" s="206"/>
      <c r="Q37" s="206"/>
      <c r="R37" s="206"/>
      <c r="S37" s="206"/>
      <c r="T37" s="206"/>
    </row>
    <row r="38" spans="1:20" s="1" customFormat="1" x14ac:dyDescent="0.3">
      <c r="A38" s="200"/>
      <c r="B38" s="201"/>
      <c r="C38" s="200"/>
      <c r="D38" s="114" t="s">
        <v>34</v>
      </c>
      <c r="E38" s="114" t="s">
        <v>35</v>
      </c>
      <c r="F38" s="114" t="s">
        <v>36</v>
      </c>
      <c r="G38" s="200"/>
      <c r="H38" s="114" t="s">
        <v>37</v>
      </c>
      <c r="I38" s="114" t="s">
        <v>583</v>
      </c>
      <c r="J38" s="114" t="s">
        <v>584</v>
      </c>
      <c r="K38" s="114" t="s">
        <v>585</v>
      </c>
      <c r="L38" s="114" t="s">
        <v>586</v>
      </c>
      <c r="M38" s="114" t="s">
        <v>38</v>
      </c>
      <c r="N38" s="114" t="s">
        <v>39</v>
      </c>
      <c r="O38" s="114" t="s">
        <v>40</v>
      </c>
      <c r="P38" s="114" t="s">
        <v>587</v>
      </c>
      <c r="Q38" s="114" t="s">
        <v>41</v>
      </c>
      <c r="R38" s="114" t="s">
        <v>413</v>
      </c>
      <c r="S38" s="114" t="s">
        <v>412</v>
      </c>
      <c r="T38" s="114" t="s">
        <v>414</v>
      </c>
    </row>
    <row r="39" spans="1:20" s="1" customFormat="1" x14ac:dyDescent="0.3">
      <c r="A39" s="88">
        <v>1</v>
      </c>
      <c r="B39" s="124">
        <v>2</v>
      </c>
      <c r="C39" s="140">
        <v>3</v>
      </c>
      <c r="D39" s="88">
        <v>4</v>
      </c>
      <c r="E39" s="88">
        <v>5</v>
      </c>
      <c r="F39" s="88">
        <v>6</v>
      </c>
      <c r="G39" s="88">
        <v>7</v>
      </c>
      <c r="H39" s="88">
        <v>8</v>
      </c>
      <c r="I39" s="88">
        <v>9</v>
      </c>
      <c r="J39" s="88">
        <v>10</v>
      </c>
      <c r="K39" s="88">
        <v>11</v>
      </c>
      <c r="L39" s="88">
        <v>12</v>
      </c>
      <c r="M39" s="88">
        <v>13</v>
      </c>
      <c r="N39" s="88">
        <v>14</v>
      </c>
      <c r="O39" s="88">
        <v>15</v>
      </c>
      <c r="P39" s="88">
        <v>16</v>
      </c>
      <c r="Q39" s="88">
        <v>17</v>
      </c>
      <c r="R39" s="88">
        <v>18</v>
      </c>
      <c r="S39" s="88">
        <v>19</v>
      </c>
      <c r="T39" s="88">
        <v>20</v>
      </c>
    </row>
    <row r="40" spans="1:20" s="1" customFormat="1" x14ac:dyDescent="0.3">
      <c r="A40" s="205" t="s">
        <v>590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</row>
    <row r="41" spans="1:20" s="1" customFormat="1" x14ac:dyDescent="0.3">
      <c r="A41" s="205" t="s">
        <v>42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</row>
    <row r="42" spans="1:20" s="1" customFormat="1" x14ac:dyDescent="0.3">
      <c r="A42" s="90" t="s">
        <v>224</v>
      </c>
      <c r="B42" s="115" t="s">
        <v>44</v>
      </c>
      <c r="C42" s="140">
        <v>15</v>
      </c>
      <c r="D42" s="89">
        <v>3.48</v>
      </c>
      <c r="E42" s="89">
        <v>4.43</v>
      </c>
      <c r="F42" s="92"/>
      <c r="G42" s="91">
        <v>54.6</v>
      </c>
      <c r="H42" s="89">
        <v>0.01</v>
      </c>
      <c r="I42" s="89">
        <v>0.05</v>
      </c>
      <c r="J42" s="89">
        <v>0.11</v>
      </c>
      <c r="K42" s="91">
        <v>43.2</v>
      </c>
      <c r="L42" s="89">
        <v>0.14000000000000001</v>
      </c>
      <c r="M42" s="90">
        <v>132</v>
      </c>
      <c r="N42" s="90">
        <v>75</v>
      </c>
      <c r="O42" s="89">
        <v>5.25</v>
      </c>
      <c r="P42" s="91">
        <v>13.2</v>
      </c>
      <c r="Q42" s="89">
        <v>0.15</v>
      </c>
      <c r="R42" s="89">
        <v>2.1800000000000002</v>
      </c>
      <c r="S42" s="89">
        <v>1.35</v>
      </c>
      <c r="T42" s="89">
        <v>0.01</v>
      </c>
    </row>
    <row r="43" spans="1:20" s="1" customFormat="1" x14ac:dyDescent="0.3">
      <c r="A43" s="89" t="s">
        <v>591</v>
      </c>
      <c r="B43" s="115" t="s">
        <v>592</v>
      </c>
      <c r="C43" s="140">
        <v>180</v>
      </c>
      <c r="D43" s="89">
        <v>24.91</v>
      </c>
      <c r="E43" s="89">
        <v>15.71</v>
      </c>
      <c r="F43" s="89">
        <v>32.67</v>
      </c>
      <c r="G43" s="89">
        <v>382.06</v>
      </c>
      <c r="H43" s="89">
        <v>0.09</v>
      </c>
      <c r="I43" s="89">
        <v>0.37</v>
      </c>
      <c r="J43" s="89">
        <v>4.4000000000000004</v>
      </c>
      <c r="K43" s="89">
        <v>100.3</v>
      </c>
      <c r="L43" s="89">
        <v>0.15</v>
      </c>
      <c r="M43" s="91">
        <v>226.5</v>
      </c>
      <c r="N43" s="89">
        <v>316.58</v>
      </c>
      <c r="O43" s="91">
        <v>44.1</v>
      </c>
      <c r="P43" s="89">
        <v>228.41</v>
      </c>
      <c r="Q43" s="89">
        <v>0.79</v>
      </c>
      <c r="R43" s="89">
        <v>42.410000000000004</v>
      </c>
      <c r="S43" s="89">
        <v>12.31</v>
      </c>
      <c r="T43" s="89">
        <v>0.04</v>
      </c>
    </row>
    <row r="44" spans="1:20" s="1" customFormat="1" x14ac:dyDescent="0.3">
      <c r="A44" s="90" t="s">
        <v>235</v>
      </c>
      <c r="B44" s="115" t="s">
        <v>25</v>
      </c>
      <c r="C44" s="140">
        <v>200</v>
      </c>
      <c r="D44" s="89">
        <v>1.82</v>
      </c>
      <c r="E44" s="89">
        <v>1.42</v>
      </c>
      <c r="F44" s="89">
        <v>13.74</v>
      </c>
      <c r="G44" s="89">
        <v>75.650000000000006</v>
      </c>
      <c r="H44" s="89">
        <v>0.02</v>
      </c>
      <c r="I44" s="89">
        <v>0.09</v>
      </c>
      <c r="J44" s="89">
        <v>0.83</v>
      </c>
      <c r="K44" s="89">
        <v>12.82</v>
      </c>
      <c r="L44" s="89">
        <v>0.03</v>
      </c>
      <c r="M44" s="89">
        <v>72.48</v>
      </c>
      <c r="N44" s="89">
        <v>58.64</v>
      </c>
      <c r="O44" s="89">
        <v>12.24</v>
      </c>
      <c r="P44" s="89">
        <v>106.89</v>
      </c>
      <c r="Q44" s="89">
        <v>0.91</v>
      </c>
      <c r="R44" s="89">
        <v>0.56000000000000005</v>
      </c>
      <c r="S44" s="89">
        <v>5.04</v>
      </c>
      <c r="T44" s="89">
        <v>0.01</v>
      </c>
    </row>
    <row r="45" spans="1:20" s="1" customFormat="1" x14ac:dyDescent="0.3">
      <c r="A45" s="116"/>
      <c r="B45" s="115" t="s">
        <v>465</v>
      </c>
      <c r="C45" s="140">
        <v>30</v>
      </c>
      <c r="D45" s="89">
        <v>2.19</v>
      </c>
      <c r="E45" s="89">
        <v>1.23</v>
      </c>
      <c r="F45" s="89">
        <v>13.85</v>
      </c>
      <c r="G45" s="89">
        <v>76.16</v>
      </c>
      <c r="H45" s="89">
        <v>0.08</v>
      </c>
      <c r="I45" s="89">
        <v>0.03</v>
      </c>
      <c r="J45" s="92"/>
      <c r="K45" s="89">
        <v>1.38</v>
      </c>
      <c r="L45" s="92"/>
      <c r="M45" s="89">
        <v>38.119999999999997</v>
      </c>
      <c r="N45" s="89">
        <v>48.41</v>
      </c>
      <c r="O45" s="89">
        <v>18.32</v>
      </c>
      <c r="P45" s="89">
        <v>36.04</v>
      </c>
      <c r="Q45" s="89">
        <v>0.83</v>
      </c>
      <c r="R45" s="89">
        <v>2.3199999999999998</v>
      </c>
      <c r="S45" s="89">
        <v>0.18</v>
      </c>
      <c r="T45" s="92"/>
    </row>
    <row r="46" spans="1:20" s="1" customFormat="1" x14ac:dyDescent="0.3">
      <c r="A46" s="90" t="s">
        <v>228</v>
      </c>
      <c r="B46" s="115" t="s">
        <v>51</v>
      </c>
      <c r="C46" s="140">
        <v>100</v>
      </c>
      <c r="D46" s="91">
        <v>0.4</v>
      </c>
      <c r="E46" s="91">
        <v>0.3</v>
      </c>
      <c r="F46" s="91">
        <v>10.3</v>
      </c>
      <c r="G46" s="90">
        <v>47</v>
      </c>
      <c r="H46" s="89">
        <v>0.02</v>
      </c>
      <c r="I46" s="89">
        <v>0.03</v>
      </c>
      <c r="J46" s="90">
        <v>5</v>
      </c>
      <c r="K46" s="90">
        <v>2</v>
      </c>
      <c r="L46" s="92"/>
      <c r="M46" s="90">
        <v>19</v>
      </c>
      <c r="N46" s="90">
        <v>16</v>
      </c>
      <c r="O46" s="90">
        <v>12</v>
      </c>
      <c r="P46" s="90">
        <v>155</v>
      </c>
      <c r="Q46" s="91">
        <v>2.2999999999999998</v>
      </c>
      <c r="R46" s="91">
        <v>0.1</v>
      </c>
      <c r="S46" s="90">
        <v>1</v>
      </c>
      <c r="T46" s="89">
        <v>0.01</v>
      </c>
    </row>
    <row r="47" spans="1:20" s="1" customFormat="1" x14ac:dyDescent="0.3">
      <c r="A47" s="208" t="s">
        <v>46</v>
      </c>
      <c r="B47" s="209"/>
      <c r="C47" s="140">
        <f>SUM(C42:C46)</f>
        <v>525</v>
      </c>
      <c r="D47" s="91">
        <v>32.799999999999997</v>
      </c>
      <c r="E47" s="89">
        <v>23.09</v>
      </c>
      <c r="F47" s="89">
        <v>70.56</v>
      </c>
      <c r="G47" s="89">
        <v>635.47</v>
      </c>
      <c r="H47" s="89">
        <v>0.22</v>
      </c>
      <c r="I47" s="89">
        <v>0.56999999999999995</v>
      </c>
      <c r="J47" s="89">
        <v>10.34</v>
      </c>
      <c r="K47" s="91">
        <v>159.69999999999999</v>
      </c>
      <c r="L47" s="89">
        <v>0.32</v>
      </c>
      <c r="M47" s="91">
        <v>488.1</v>
      </c>
      <c r="N47" s="89">
        <v>514.63</v>
      </c>
      <c r="O47" s="89">
        <v>91.91</v>
      </c>
      <c r="P47" s="89">
        <v>539.54</v>
      </c>
      <c r="Q47" s="89">
        <v>4.9800000000000004</v>
      </c>
      <c r="R47" s="89">
        <v>47.57</v>
      </c>
      <c r="S47" s="89">
        <v>19.88</v>
      </c>
      <c r="T47" s="89">
        <v>7.0000000000000007E-2</v>
      </c>
    </row>
    <row r="48" spans="1:20" s="1" customFormat="1" x14ac:dyDescent="0.3">
      <c r="A48" s="205" t="s">
        <v>13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</row>
    <row r="49" spans="1:20" s="1" customFormat="1" x14ac:dyDescent="0.3">
      <c r="A49" s="90" t="s">
        <v>593</v>
      </c>
      <c r="B49" s="115" t="s">
        <v>161</v>
      </c>
      <c r="C49" s="140">
        <v>60</v>
      </c>
      <c r="D49" s="89">
        <v>0.99</v>
      </c>
      <c r="E49" s="89">
        <v>5.12</v>
      </c>
      <c r="F49" s="89">
        <v>2.16</v>
      </c>
      <c r="G49" s="89">
        <v>59.17</v>
      </c>
      <c r="H49" s="89">
        <v>0.03</v>
      </c>
      <c r="I49" s="89">
        <v>0.03</v>
      </c>
      <c r="J49" s="89">
        <v>27.74</v>
      </c>
      <c r="K49" s="89">
        <v>97.34</v>
      </c>
      <c r="L49" s="92"/>
      <c r="M49" s="91">
        <v>31.2</v>
      </c>
      <c r="N49" s="89">
        <v>25.45</v>
      </c>
      <c r="O49" s="89">
        <v>13.79</v>
      </c>
      <c r="P49" s="89">
        <v>158.88999999999999</v>
      </c>
      <c r="Q49" s="89">
        <v>0.63</v>
      </c>
      <c r="R49" s="89">
        <v>0.24</v>
      </c>
      <c r="S49" s="89">
        <v>1.53</v>
      </c>
      <c r="T49" s="89">
        <v>0.02</v>
      </c>
    </row>
    <row r="50" spans="1:20" s="1" customFormat="1" x14ac:dyDescent="0.3">
      <c r="A50" s="89" t="s">
        <v>453</v>
      </c>
      <c r="B50" s="115" t="s">
        <v>511</v>
      </c>
      <c r="C50" s="140">
        <v>210</v>
      </c>
      <c r="D50" s="89">
        <v>4.4800000000000004</v>
      </c>
      <c r="E50" s="89">
        <v>6.68</v>
      </c>
      <c r="F50" s="89">
        <v>14.38</v>
      </c>
      <c r="G50" s="89">
        <v>135.75</v>
      </c>
      <c r="H50" s="89">
        <v>0.08</v>
      </c>
      <c r="I50" s="89">
        <v>0.06</v>
      </c>
      <c r="J50" s="91">
        <v>11.5</v>
      </c>
      <c r="K50" s="89">
        <v>170.82</v>
      </c>
      <c r="L50" s="92"/>
      <c r="M50" s="89">
        <v>14.95</v>
      </c>
      <c r="N50" s="89">
        <v>76.09</v>
      </c>
      <c r="O50" s="89">
        <v>22.52</v>
      </c>
      <c r="P50" s="89">
        <v>344.86</v>
      </c>
      <c r="Q50" s="89">
        <v>1.03</v>
      </c>
      <c r="R50" s="89">
        <v>1.38</v>
      </c>
      <c r="S50" s="89">
        <v>4.08</v>
      </c>
      <c r="T50" s="89">
        <v>0.04</v>
      </c>
    </row>
    <row r="51" spans="1:20" s="1" customFormat="1" x14ac:dyDescent="0.3">
      <c r="A51" s="90" t="s">
        <v>594</v>
      </c>
      <c r="B51" s="115" t="s">
        <v>574</v>
      </c>
      <c r="C51" s="140">
        <v>90</v>
      </c>
      <c r="D51" s="89">
        <v>14.18</v>
      </c>
      <c r="E51" s="89">
        <v>12.32</v>
      </c>
      <c r="F51" s="89">
        <v>10.49</v>
      </c>
      <c r="G51" s="89">
        <v>211.69</v>
      </c>
      <c r="H51" s="89">
        <v>0.25</v>
      </c>
      <c r="I51" s="89">
        <v>1.58</v>
      </c>
      <c r="J51" s="89">
        <v>30.85</v>
      </c>
      <c r="K51" s="89">
        <v>5927.58</v>
      </c>
      <c r="L51" s="89">
        <v>0.86</v>
      </c>
      <c r="M51" s="89">
        <v>34.61</v>
      </c>
      <c r="N51" s="89">
        <v>253.15</v>
      </c>
      <c r="O51" s="89">
        <v>24.64</v>
      </c>
      <c r="P51" s="89">
        <v>371.05</v>
      </c>
      <c r="Q51" s="89">
        <v>5.31</v>
      </c>
      <c r="R51" s="89">
        <v>29.18</v>
      </c>
      <c r="S51" s="89">
        <v>8.19</v>
      </c>
      <c r="T51" s="89">
        <v>0.17</v>
      </c>
    </row>
    <row r="52" spans="1:20" s="1" customFormat="1" x14ac:dyDescent="0.3">
      <c r="A52" s="90" t="s">
        <v>274</v>
      </c>
      <c r="B52" s="115" t="s">
        <v>195</v>
      </c>
      <c r="C52" s="140">
        <v>150</v>
      </c>
      <c r="D52" s="89">
        <v>3.41</v>
      </c>
      <c r="E52" s="89">
        <v>3.96</v>
      </c>
      <c r="F52" s="89">
        <v>23.83</v>
      </c>
      <c r="G52" s="89">
        <v>145.04</v>
      </c>
      <c r="H52" s="89">
        <v>0.18</v>
      </c>
      <c r="I52" s="89">
        <v>0.13</v>
      </c>
      <c r="J52" s="89">
        <v>28.26</v>
      </c>
      <c r="K52" s="91">
        <v>26.6</v>
      </c>
      <c r="L52" s="89">
        <v>0.06</v>
      </c>
      <c r="M52" s="91">
        <v>40.799999999999997</v>
      </c>
      <c r="N52" s="89">
        <v>100.78</v>
      </c>
      <c r="O52" s="89">
        <v>35.130000000000003</v>
      </c>
      <c r="P52" s="89">
        <v>825.65</v>
      </c>
      <c r="Q52" s="91">
        <v>1.3</v>
      </c>
      <c r="R52" s="89">
        <v>0.62</v>
      </c>
      <c r="S52" s="91">
        <v>8.8000000000000007</v>
      </c>
      <c r="T52" s="89">
        <v>0.05</v>
      </c>
    </row>
    <row r="53" spans="1:20" s="1" customFormat="1" x14ac:dyDescent="0.3">
      <c r="A53" s="90" t="s">
        <v>247</v>
      </c>
      <c r="B53" s="115" t="s">
        <v>59</v>
      </c>
      <c r="C53" s="140">
        <v>200</v>
      </c>
      <c r="D53" s="89">
        <v>0.16</v>
      </c>
      <c r="E53" s="89">
        <v>0.04</v>
      </c>
      <c r="F53" s="91">
        <v>13.1</v>
      </c>
      <c r="G53" s="89">
        <v>54.29</v>
      </c>
      <c r="H53" s="89">
        <v>0.01</v>
      </c>
      <c r="I53" s="89">
        <v>0.01</v>
      </c>
      <c r="J53" s="90">
        <v>3</v>
      </c>
      <c r="K53" s="91">
        <v>3.4</v>
      </c>
      <c r="L53" s="92"/>
      <c r="M53" s="89">
        <v>7.73</v>
      </c>
      <c r="N53" s="90">
        <v>6</v>
      </c>
      <c r="O53" s="91">
        <v>5.2</v>
      </c>
      <c r="P53" s="89">
        <v>51.53</v>
      </c>
      <c r="Q53" s="89">
        <v>0.13</v>
      </c>
      <c r="R53" s="89">
        <v>0.02</v>
      </c>
      <c r="S53" s="91">
        <v>0.4</v>
      </c>
      <c r="T53" s="92"/>
    </row>
    <row r="54" spans="1:20" s="1" customFormat="1" x14ac:dyDescent="0.3">
      <c r="A54" s="116"/>
      <c r="B54" s="115" t="s">
        <v>465</v>
      </c>
      <c r="C54" s="140">
        <v>70</v>
      </c>
      <c r="D54" s="89">
        <v>4.7699999999999996</v>
      </c>
      <c r="E54" s="89">
        <v>2.98</v>
      </c>
      <c r="F54" s="89">
        <v>30.09</v>
      </c>
      <c r="G54" s="91">
        <v>168.6</v>
      </c>
      <c r="H54" s="89">
        <v>0.19</v>
      </c>
      <c r="I54" s="89">
        <v>7.0000000000000007E-2</v>
      </c>
      <c r="J54" s="92"/>
      <c r="K54" s="89">
        <v>3.12</v>
      </c>
      <c r="L54" s="92"/>
      <c r="M54" s="89">
        <v>91.38</v>
      </c>
      <c r="N54" s="89">
        <v>107.07</v>
      </c>
      <c r="O54" s="89">
        <v>43.04</v>
      </c>
      <c r="P54" s="89">
        <v>80.040000000000006</v>
      </c>
      <c r="Q54" s="89">
        <v>1.85</v>
      </c>
      <c r="R54" s="89">
        <v>5.39</v>
      </c>
      <c r="S54" s="89">
        <v>0.44</v>
      </c>
      <c r="T54" s="92"/>
    </row>
    <row r="55" spans="1:20" s="1" customFormat="1" x14ac:dyDescent="0.3">
      <c r="A55" s="90" t="s">
        <v>228</v>
      </c>
      <c r="B55" s="115" t="s">
        <v>45</v>
      </c>
      <c r="C55" s="140">
        <v>100</v>
      </c>
      <c r="D55" s="91">
        <v>0.4</v>
      </c>
      <c r="E55" s="91">
        <v>0.4</v>
      </c>
      <c r="F55" s="91">
        <v>9.8000000000000007</v>
      </c>
      <c r="G55" s="90">
        <v>47</v>
      </c>
      <c r="H55" s="89">
        <v>0.03</v>
      </c>
      <c r="I55" s="89">
        <v>0.02</v>
      </c>
      <c r="J55" s="90">
        <v>10</v>
      </c>
      <c r="K55" s="90">
        <v>5</v>
      </c>
      <c r="L55" s="92"/>
      <c r="M55" s="90">
        <v>16</v>
      </c>
      <c r="N55" s="90">
        <v>11</v>
      </c>
      <c r="O55" s="90">
        <v>9</v>
      </c>
      <c r="P55" s="90">
        <v>278</v>
      </c>
      <c r="Q55" s="91">
        <v>2.2000000000000002</v>
      </c>
      <c r="R55" s="91">
        <v>0.3</v>
      </c>
      <c r="S55" s="90">
        <v>2</v>
      </c>
      <c r="T55" s="89">
        <v>0.01</v>
      </c>
    </row>
    <row r="56" spans="1:20" s="1" customFormat="1" x14ac:dyDescent="0.3">
      <c r="A56" s="208" t="s">
        <v>49</v>
      </c>
      <c r="B56" s="209"/>
      <c r="C56" s="140">
        <f>SUM(C49:C55)</f>
        <v>880</v>
      </c>
      <c r="D56" s="89">
        <v>28.39</v>
      </c>
      <c r="E56" s="91">
        <v>31.5</v>
      </c>
      <c r="F56" s="89">
        <v>103.85</v>
      </c>
      <c r="G56" s="89">
        <v>821.54</v>
      </c>
      <c r="H56" s="89">
        <v>0.77</v>
      </c>
      <c r="I56" s="91">
        <v>1.9</v>
      </c>
      <c r="J56" s="89">
        <v>111.35</v>
      </c>
      <c r="K56" s="89">
        <v>6233.86</v>
      </c>
      <c r="L56" s="89">
        <v>0.92</v>
      </c>
      <c r="M56" s="89">
        <v>236.67</v>
      </c>
      <c r="N56" s="89">
        <v>579.54</v>
      </c>
      <c r="O56" s="89">
        <v>153.32</v>
      </c>
      <c r="P56" s="89">
        <v>2110.02</v>
      </c>
      <c r="Q56" s="89">
        <v>12.45</v>
      </c>
      <c r="R56" s="89">
        <v>37.130000000000003</v>
      </c>
      <c r="S56" s="89">
        <v>25.44</v>
      </c>
      <c r="T56" s="89">
        <v>0.28999999999999998</v>
      </c>
    </row>
    <row r="57" spans="1:20" s="1" customFormat="1" x14ac:dyDescent="0.3">
      <c r="A57" s="205" t="s">
        <v>14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</row>
    <row r="58" spans="1:20" s="1" customFormat="1" x14ac:dyDescent="0.3">
      <c r="A58" s="89" t="s">
        <v>595</v>
      </c>
      <c r="B58" s="115" t="s">
        <v>478</v>
      </c>
      <c r="C58" s="140">
        <v>100</v>
      </c>
      <c r="D58" s="169">
        <v>1.92</v>
      </c>
      <c r="E58" s="169">
        <v>0.03</v>
      </c>
      <c r="F58" s="170">
        <v>5.6</v>
      </c>
      <c r="G58" s="169">
        <v>33.85</v>
      </c>
      <c r="H58" s="169">
        <v>0.01</v>
      </c>
      <c r="I58" s="168"/>
      <c r="J58" s="167">
        <v>8</v>
      </c>
      <c r="K58" s="170">
        <v>0.4</v>
      </c>
      <c r="L58" s="168"/>
      <c r="M58" s="169">
        <v>8.15</v>
      </c>
      <c r="N58" s="170">
        <v>4.4000000000000004</v>
      </c>
      <c r="O58" s="170">
        <v>2.4</v>
      </c>
      <c r="P58" s="169">
        <v>32.75</v>
      </c>
      <c r="Q58" s="169">
        <v>0.14000000000000001</v>
      </c>
      <c r="R58" s="169">
        <v>0.08</v>
      </c>
      <c r="S58" s="169">
        <v>0.02</v>
      </c>
      <c r="T58" s="168"/>
    </row>
    <row r="59" spans="1:20" s="1" customFormat="1" x14ac:dyDescent="0.3">
      <c r="A59" s="90" t="s">
        <v>227</v>
      </c>
      <c r="B59" s="115" t="s">
        <v>11</v>
      </c>
      <c r="C59" s="140">
        <v>200</v>
      </c>
      <c r="D59" s="169">
        <v>0.26</v>
      </c>
      <c r="E59" s="169">
        <v>0.03</v>
      </c>
      <c r="F59" s="169">
        <v>11.26</v>
      </c>
      <c r="G59" s="169">
        <v>47.79</v>
      </c>
      <c r="H59" s="168"/>
      <c r="I59" s="169">
        <v>0.01</v>
      </c>
      <c r="J59" s="170">
        <v>2.9</v>
      </c>
      <c r="K59" s="169">
        <v>0.64</v>
      </c>
      <c r="L59" s="168"/>
      <c r="M59" s="169">
        <v>8.08</v>
      </c>
      <c r="N59" s="169">
        <v>9.7799999999999994</v>
      </c>
      <c r="O59" s="169">
        <v>5.24</v>
      </c>
      <c r="P59" s="169">
        <v>36.54</v>
      </c>
      <c r="Q59" s="170">
        <v>0.9</v>
      </c>
      <c r="R59" s="169">
        <v>0.03</v>
      </c>
      <c r="S59" s="169">
        <v>0.01</v>
      </c>
      <c r="T59" s="168"/>
    </row>
    <row r="60" spans="1:20" s="1" customFormat="1" x14ac:dyDescent="0.3">
      <c r="A60" s="89" t="s">
        <v>228</v>
      </c>
      <c r="B60" s="115" t="s">
        <v>110</v>
      </c>
      <c r="C60" s="140">
        <v>100</v>
      </c>
      <c r="D60" s="170">
        <v>0.8</v>
      </c>
      <c r="E60" s="170">
        <v>0.4</v>
      </c>
      <c r="F60" s="170">
        <v>8.1</v>
      </c>
      <c r="G60" s="167">
        <v>47</v>
      </c>
      <c r="H60" s="169">
        <v>0.02</v>
      </c>
      <c r="I60" s="169">
        <v>0.04</v>
      </c>
      <c r="J60" s="167">
        <v>180</v>
      </c>
      <c r="K60" s="167">
        <v>15</v>
      </c>
      <c r="L60" s="168"/>
      <c r="M60" s="167">
        <v>40</v>
      </c>
      <c r="N60" s="167">
        <v>34</v>
      </c>
      <c r="O60" s="167">
        <v>25</v>
      </c>
      <c r="P60" s="167">
        <v>300</v>
      </c>
      <c r="Q60" s="170">
        <v>0.8</v>
      </c>
      <c r="R60" s="170">
        <v>0.2</v>
      </c>
      <c r="S60" s="167">
        <v>2</v>
      </c>
      <c r="T60" s="169">
        <v>0.01</v>
      </c>
    </row>
    <row r="61" spans="1:20" s="1" customFormat="1" x14ac:dyDescent="0.3">
      <c r="A61" s="208" t="s">
        <v>74</v>
      </c>
      <c r="B61" s="209"/>
      <c r="C61" s="140">
        <f>SUM(C58:C60)</f>
        <v>400</v>
      </c>
      <c r="D61" s="169">
        <v>2.98</v>
      </c>
      <c r="E61" s="169">
        <v>0.46</v>
      </c>
      <c r="F61" s="169">
        <v>24.96</v>
      </c>
      <c r="G61" s="169">
        <v>128.63999999999999</v>
      </c>
      <c r="H61" s="169">
        <v>0.03</v>
      </c>
      <c r="I61" s="169">
        <v>0.05</v>
      </c>
      <c r="J61" s="170">
        <v>190.9</v>
      </c>
      <c r="K61" s="169">
        <v>16.04</v>
      </c>
      <c r="L61" s="168"/>
      <c r="M61" s="169">
        <v>56.23</v>
      </c>
      <c r="N61" s="169">
        <v>48.18</v>
      </c>
      <c r="O61" s="169">
        <v>32.64</v>
      </c>
      <c r="P61" s="169">
        <v>369.29</v>
      </c>
      <c r="Q61" s="169">
        <v>1.84</v>
      </c>
      <c r="R61" s="169">
        <v>0.31</v>
      </c>
      <c r="S61" s="169">
        <v>2.0299999999999998</v>
      </c>
      <c r="T61" s="169">
        <v>0.01</v>
      </c>
    </row>
    <row r="62" spans="1:20" s="1" customFormat="1" x14ac:dyDescent="0.3">
      <c r="A62" s="208" t="s">
        <v>50</v>
      </c>
      <c r="B62" s="209"/>
      <c r="C62" s="140">
        <f>C47+C56+C61</f>
        <v>1805</v>
      </c>
      <c r="D62" s="169">
        <v>64.17</v>
      </c>
      <c r="E62" s="169">
        <v>55.05</v>
      </c>
      <c r="F62" s="169">
        <v>199.37</v>
      </c>
      <c r="G62" s="169">
        <v>1585.65</v>
      </c>
      <c r="H62" s="169">
        <v>1.02</v>
      </c>
      <c r="I62" s="169">
        <v>2.52</v>
      </c>
      <c r="J62" s="169">
        <v>312.58999999999997</v>
      </c>
      <c r="K62" s="170">
        <v>6409.6</v>
      </c>
      <c r="L62" s="169">
        <v>1.24</v>
      </c>
      <c r="M62" s="167">
        <v>781</v>
      </c>
      <c r="N62" s="169">
        <v>1142.3499999999999</v>
      </c>
      <c r="O62" s="169">
        <v>277.87</v>
      </c>
      <c r="P62" s="169">
        <v>3018.85</v>
      </c>
      <c r="Q62" s="169">
        <v>19.27</v>
      </c>
      <c r="R62" s="169">
        <v>85.01</v>
      </c>
      <c r="S62" s="169">
        <v>47.35</v>
      </c>
      <c r="T62" s="169">
        <v>0.37</v>
      </c>
    </row>
    <row r="63" spans="1:20" s="1" customFormat="1" x14ac:dyDescent="0.3">
      <c r="A63" s="118"/>
      <c r="B63" s="125"/>
      <c r="C63" s="141"/>
      <c r="D63" s="119"/>
      <c r="E63" s="119"/>
      <c r="F63" s="119"/>
      <c r="G63" s="119"/>
      <c r="H63" s="119"/>
      <c r="I63" s="119"/>
      <c r="J63" s="119"/>
      <c r="K63" s="207"/>
      <c r="L63" s="207"/>
      <c r="M63" s="207"/>
      <c r="N63" s="207"/>
      <c r="O63" s="207"/>
      <c r="P63" s="207"/>
      <c r="Q63" s="207"/>
      <c r="R63" s="207"/>
      <c r="S63" s="207"/>
      <c r="T63" s="207"/>
    </row>
    <row r="64" spans="1:20" s="1" customFormat="1" x14ac:dyDescent="0.3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</row>
    <row r="65" spans="1:20" s="1" customFormat="1" x14ac:dyDescent="0.3">
      <c r="A65" s="197"/>
      <c r="B65" s="197"/>
      <c r="C65" s="141"/>
      <c r="D65" s="120"/>
      <c r="E65" s="121"/>
      <c r="F65" s="119"/>
      <c r="G65" s="119"/>
      <c r="H65" s="120"/>
      <c r="I65" s="120"/>
      <c r="J65" s="120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s="1" customFormat="1" x14ac:dyDescent="0.3">
      <c r="A66" s="198"/>
      <c r="B66" s="198"/>
      <c r="C66" s="141"/>
      <c r="D66" s="120"/>
      <c r="E66" s="119"/>
      <c r="F66" s="119"/>
      <c r="G66" s="119"/>
      <c r="H66" s="120"/>
      <c r="I66" s="120"/>
      <c r="J66" s="120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1:20" s="1" customFormat="1" x14ac:dyDescent="0.3">
      <c r="A67" s="199" t="s">
        <v>27</v>
      </c>
      <c r="B67" s="199" t="s">
        <v>28</v>
      </c>
      <c r="C67" s="199" t="s">
        <v>581</v>
      </c>
      <c r="D67" s="206" t="s">
        <v>30</v>
      </c>
      <c r="E67" s="206"/>
      <c r="F67" s="206"/>
      <c r="G67" s="199" t="s">
        <v>582</v>
      </c>
      <c r="H67" s="206" t="s">
        <v>32</v>
      </c>
      <c r="I67" s="206"/>
      <c r="J67" s="206"/>
      <c r="K67" s="206"/>
      <c r="L67" s="206"/>
      <c r="M67" s="206" t="s">
        <v>33</v>
      </c>
      <c r="N67" s="206"/>
      <c r="O67" s="206"/>
      <c r="P67" s="206"/>
      <c r="Q67" s="206"/>
      <c r="R67" s="206"/>
      <c r="S67" s="206"/>
      <c r="T67" s="206"/>
    </row>
    <row r="68" spans="1:20" s="1" customFormat="1" x14ac:dyDescent="0.3">
      <c r="A68" s="200"/>
      <c r="B68" s="201"/>
      <c r="C68" s="200"/>
      <c r="D68" s="114" t="s">
        <v>34</v>
      </c>
      <c r="E68" s="114" t="s">
        <v>35</v>
      </c>
      <c r="F68" s="114" t="s">
        <v>36</v>
      </c>
      <c r="G68" s="200"/>
      <c r="H68" s="114" t="s">
        <v>37</v>
      </c>
      <c r="I68" s="114" t="s">
        <v>583</v>
      </c>
      <c r="J68" s="114" t="s">
        <v>584</v>
      </c>
      <c r="K68" s="114" t="s">
        <v>585</v>
      </c>
      <c r="L68" s="114" t="s">
        <v>586</v>
      </c>
      <c r="M68" s="114" t="s">
        <v>38</v>
      </c>
      <c r="N68" s="114" t="s">
        <v>39</v>
      </c>
      <c r="O68" s="114" t="s">
        <v>40</v>
      </c>
      <c r="P68" s="114" t="s">
        <v>587</v>
      </c>
      <c r="Q68" s="114" t="s">
        <v>41</v>
      </c>
      <c r="R68" s="114" t="s">
        <v>413</v>
      </c>
      <c r="S68" s="114" t="s">
        <v>412</v>
      </c>
      <c r="T68" s="114" t="s">
        <v>414</v>
      </c>
    </row>
    <row r="69" spans="1:20" s="1" customFormat="1" x14ac:dyDescent="0.3">
      <c r="A69" s="88">
        <v>1</v>
      </c>
      <c r="B69" s="124">
        <v>2</v>
      </c>
      <c r="C69" s="140">
        <v>3</v>
      </c>
      <c r="D69" s="88">
        <v>4</v>
      </c>
      <c r="E69" s="88">
        <v>5</v>
      </c>
      <c r="F69" s="88">
        <v>6</v>
      </c>
      <c r="G69" s="88">
        <v>7</v>
      </c>
      <c r="H69" s="88">
        <v>8</v>
      </c>
      <c r="I69" s="88">
        <v>9</v>
      </c>
      <c r="J69" s="88">
        <v>10</v>
      </c>
      <c r="K69" s="88">
        <v>11</v>
      </c>
      <c r="L69" s="88">
        <v>12</v>
      </c>
      <c r="M69" s="88">
        <v>13</v>
      </c>
      <c r="N69" s="88">
        <v>14</v>
      </c>
      <c r="O69" s="88">
        <v>15</v>
      </c>
      <c r="P69" s="88">
        <v>16</v>
      </c>
      <c r="Q69" s="88">
        <v>17</v>
      </c>
      <c r="R69" s="88">
        <v>18</v>
      </c>
      <c r="S69" s="88">
        <v>19</v>
      </c>
      <c r="T69" s="88">
        <v>20</v>
      </c>
    </row>
    <row r="70" spans="1:20" s="1" customFormat="1" x14ac:dyDescent="0.3">
      <c r="A70" s="205" t="s">
        <v>596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</row>
    <row r="71" spans="1:20" s="1" customFormat="1" x14ac:dyDescent="0.3">
      <c r="A71" s="205" t="s">
        <v>42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</row>
    <row r="72" spans="1:20" s="1" customFormat="1" x14ac:dyDescent="0.3">
      <c r="A72" s="90" t="s">
        <v>223</v>
      </c>
      <c r="B72" s="115" t="s">
        <v>43</v>
      </c>
      <c r="C72" s="140">
        <v>10</v>
      </c>
      <c r="D72" s="89">
        <v>0.08</v>
      </c>
      <c r="E72" s="89">
        <v>7.25</v>
      </c>
      <c r="F72" s="89">
        <v>0.13</v>
      </c>
      <c r="G72" s="91">
        <v>66.099999999999994</v>
      </c>
      <c r="H72" s="92"/>
      <c r="I72" s="89">
        <v>0.01</v>
      </c>
      <c r="J72" s="92"/>
      <c r="K72" s="90">
        <v>45</v>
      </c>
      <c r="L72" s="89">
        <v>0.13</v>
      </c>
      <c r="M72" s="91">
        <v>2.4</v>
      </c>
      <c r="N72" s="90">
        <v>3</v>
      </c>
      <c r="O72" s="89">
        <v>0.05</v>
      </c>
      <c r="P72" s="90">
        <v>3</v>
      </c>
      <c r="Q72" s="89">
        <v>0.02</v>
      </c>
      <c r="R72" s="91">
        <v>0.1</v>
      </c>
      <c r="S72" s="92"/>
      <c r="T72" s="92"/>
    </row>
    <row r="73" spans="1:20" s="1" customFormat="1" ht="33" x14ac:dyDescent="0.3">
      <c r="A73" s="89" t="s">
        <v>597</v>
      </c>
      <c r="B73" s="115" t="s">
        <v>598</v>
      </c>
      <c r="C73" s="140">
        <v>95</v>
      </c>
      <c r="D73" s="89">
        <v>20.41</v>
      </c>
      <c r="E73" s="89">
        <v>10.55</v>
      </c>
      <c r="F73" s="89">
        <v>6.29</v>
      </c>
      <c r="G73" s="89">
        <v>202.63</v>
      </c>
      <c r="H73" s="89">
        <v>0.21</v>
      </c>
      <c r="I73" s="89">
        <v>0.17</v>
      </c>
      <c r="J73" s="89">
        <v>0.87</v>
      </c>
      <c r="K73" s="91">
        <v>51.6</v>
      </c>
      <c r="L73" s="89">
        <v>10.64</v>
      </c>
      <c r="M73" s="91">
        <v>22.5</v>
      </c>
      <c r="N73" s="89">
        <v>203.58</v>
      </c>
      <c r="O73" s="89">
        <v>32</v>
      </c>
      <c r="P73" s="89">
        <v>332.56</v>
      </c>
      <c r="Q73" s="89">
        <v>0.63</v>
      </c>
      <c r="R73" s="89">
        <v>44.519999999999996</v>
      </c>
      <c r="S73" s="91">
        <v>48.5</v>
      </c>
      <c r="T73" s="89">
        <v>0.42</v>
      </c>
    </row>
    <row r="74" spans="1:20" s="1" customFormat="1" x14ac:dyDescent="0.3">
      <c r="A74" s="89" t="s">
        <v>242</v>
      </c>
      <c r="B74" s="115" t="s">
        <v>167</v>
      </c>
      <c r="C74" s="140">
        <v>150</v>
      </c>
      <c r="D74" s="89">
        <v>3.14</v>
      </c>
      <c r="E74" s="89">
        <v>6.05</v>
      </c>
      <c r="F74" s="91">
        <v>25.2</v>
      </c>
      <c r="G74" s="89">
        <v>168.16</v>
      </c>
      <c r="H74" s="89">
        <v>0.19</v>
      </c>
      <c r="I74" s="89">
        <v>0.12</v>
      </c>
      <c r="J74" s="91">
        <v>30.8</v>
      </c>
      <c r="K74" s="89">
        <v>38.369999999999997</v>
      </c>
      <c r="L74" s="91">
        <v>0.1</v>
      </c>
      <c r="M74" s="91">
        <v>17.2</v>
      </c>
      <c r="N74" s="89">
        <v>91.57</v>
      </c>
      <c r="O74" s="89">
        <v>35.46</v>
      </c>
      <c r="P74" s="89">
        <v>876.97</v>
      </c>
      <c r="Q74" s="91">
        <v>1.4</v>
      </c>
      <c r="R74" s="89">
        <v>0.49</v>
      </c>
      <c r="S74" s="91">
        <v>7.7</v>
      </c>
      <c r="T74" s="89">
        <v>0.05</v>
      </c>
    </row>
    <row r="75" spans="1:20" s="1" customFormat="1" x14ac:dyDescent="0.3">
      <c r="A75" s="89" t="s">
        <v>599</v>
      </c>
      <c r="B75" s="115" t="s">
        <v>52</v>
      </c>
      <c r="C75" s="140">
        <v>200</v>
      </c>
      <c r="D75" s="91">
        <v>0.3</v>
      </c>
      <c r="E75" s="89">
        <v>0.06</v>
      </c>
      <c r="F75" s="91">
        <v>12.5</v>
      </c>
      <c r="G75" s="89">
        <v>53.93</v>
      </c>
      <c r="H75" s="92"/>
      <c r="I75" s="89">
        <v>0.02</v>
      </c>
      <c r="J75" s="91">
        <v>30.1</v>
      </c>
      <c r="K75" s="89">
        <v>25.01</v>
      </c>
      <c r="L75" s="92"/>
      <c r="M75" s="89">
        <v>7.08</v>
      </c>
      <c r="N75" s="89">
        <v>8.75</v>
      </c>
      <c r="O75" s="89">
        <v>4.91</v>
      </c>
      <c r="P75" s="89">
        <v>26.63</v>
      </c>
      <c r="Q75" s="89">
        <v>0.94</v>
      </c>
      <c r="R75" s="92"/>
      <c r="S75" s="92"/>
      <c r="T75" s="92"/>
    </row>
    <row r="76" spans="1:20" s="1" customFormat="1" x14ac:dyDescent="0.3">
      <c r="A76" s="116"/>
      <c r="B76" s="115" t="s">
        <v>465</v>
      </c>
      <c r="C76" s="140">
        <v>30</v>
      </c>
      <c r="D76" s="89">
        <v>2.19</v>
      </c>
      <c r="E76" s="89">
        <v>1.23</v>
      </c>
      <c r="F76" s="89">
        <v>13.85</v>
      </c>
      <c r="G76" s="89">
        <v>76.16</v>
      </c>
      <c r="H76" s="89">
        <v>0.08</v>
      </c>
      <c r="I76" s="89">
        <v>0.03</v>
      </c>
      <c r="J76" s="92"/>
      <c r="K76" s="89">
        <v>1.38</v>
      </c>
      <c r="L76" s="92"/>
      <c r="M76" s="89">
        <v>38.119999999999997</v>
      </c>
      <c r="N76" s="89">
        <v>48.41</v>
      </c>
      <c r="O76" s="89">
        <v>18.32</v>
      </c>
      <c r="P76" s="89">
        <v>36.04</v>
      </c>
      <c r="Q76" s="89">
        <v>0.83</v>
      </c>
      <c r="R76" s="89">
        <v>2.3199999999999998</v>
      </c>
      <c r="S76" s="89">
        <v>0.18</v>
      </c>
      <c r="T76" s="92"/>
    </row>
    <row r="77" spans="1:20" s="1" customFormat="1" x14ac:dyDescent="0.3">
      <c r="A77" s="90" t="s">
        <v>228</v>
      </c>
      <c r="B77" s="115" t="s">
        <v>45</v>
      </c>
      <c r="C77" s="140">
        <v>100</v>
      </c>
      <c r="D77" s="91">
        <v>0.4</v>
      </c>
      <c r="E77" s="91">
        <v>0.4</v>
      </c>
      <c r="F77" s="91">
        <v>9.8000000000000007</v>
      </c>
      <c r="G77" s="90">
        <v>47</v>
      </c>
      <c r="H77" s="89">
        <v>0.03</v>
      </c>
      <c r="I77" s="89">
        <v>0.02</v>
      </c>
      <c r="J77" s="90">
        <v>10</v>
      </c>
      <c r="K77" s="90">
        <v>5</v>
      </c>
      <c r="L77" s="92"/>
      <c r="M77" s="90">
        <v>16</v>
      </c>
      <c r="N77" s="90">
        <v>11</v>
      </c>
      <c r="O77" s="90">
        <v>9</v>
      </c>
      <c r="P77" s="90">
        <v>278</v>
      </c>
      <c r="Q77" s="91">
        <v>2.2000000000000002</v>
      </c>
      <c r="R77" s="91">
        <v>0.3</v>
      </c>
      <c r="S77" s="90">
        <v>2</v>
      </c>
      <c r="T77" s="89">
        <v>0.01</v>
      </c>
    </row>
    <row r="78" spans="1:20" s="1" customFormat="1" x14ac:dyDescent="0.3">
      <c r="A78" s="208" t="s">
        <v>46</v>
      </c>
      <c r="B78" s="209"/>
      <c r="C78" s="140">
        <f>SUM(C72:C77)</f>
        <v>585</v>
      </c>
      <c r="D78" s="89">
        <v>26.52</v>
      </c>
      <c r="E78" s="89">
        <v>25.54</v>
      </c>
      <c r="F78" s="89">
        <v>67.77</v>
      </c>
      <c r="G78" s="89">
        <v>613.98</v>
      </c>
      <c r="H78" s="89">
        <v>0.51</v>
      </c>
      <c r="I78" s="89">
        <v>0.37</v>
      </c>
      <c r="J78" s="89">
        <v>71.77</v>
      </c>
      <c r="K78" s="89">
        <v>166.36</v>
      </c>
      <c r="L78" s="89">
        <v>10.87</v>
      </c>
      <c r="M78" s="91">
        <v>103.3</v>
      </c>
      <c r="N78" s="89">
        <v>366.31</v>
      </c>
      <c r="O78" s="89">
        <v>99.74</v>
      </c>
      <c r="P78" s="91">
        <v>1553.2</v>
      </c>
      <c r="Q78" s="89">
        <v>6.02</v>
      </c>
      <c r="R78" s="89">
        <v>47.73</v>
      </c>
      <c r="S78" s="89">
        <v>58.38</v>
      </c>
      <c r="T78" s="89">
        <v>0.48</v>
      </c>
    </row>
    <row r="79" spans="1:20" s="1" customFormat="1" x14ac:dyDescent="0.3">
      <c r="A79" s="205" t="s">
        <v>13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</row>
    <row r="80" spans="1:20" s="1" customFormat="1" x14ac:dyDescent="0.3">
      <c r="A80" s="90" t="s">
        <v>244</v>
      </c>
      <c r="B80" s="115" t="s">
        <v>188</v>
      </c>
      <c r="C80" s="140">
        <v>60</v>
      </c>
      <c r="D80" s="89">
        <v>0.85</v>
      </c>
      <c r="E80" s="89">
        <v>2.17</v>
      </c>
      <c r="F80" s="89">
        <v>2.79</v>
      </c>
      <c r="G80" s="89">
        <v>34.29</v>
      </c>
      <c r="H80" s="89">
        <v>0.02</v>
      </c>
      <c r="I80" s="89">
        <v>0.03</v>
      </c>
      <c r="J80" s="89">
        <v>15.41</v>
      </c>
      <c r="K80" s="89">
        <v>20.88</v>
      </c>
      <c r="L80" s="92"/>
      <c r="M80" s="89">
        <v>18.010000000000002</v>
      </c>
      <c r="N80" s="89">
        <v>20.45</v>
      </c>
      <c r="O80" s="89">
        <v>9.58</v>
      </c>
      <c r="P80" s="89">
        <v>141.61000000000001</v>
      </c>
      <c r="Q80" s="89">
        <v>0.38</v>
      </c>
      <c r="R80" s="89">
        <v>0.21</v>
      </c>
      <c r="S80" s="89">
        <v>1.42</v>
      </c>
      <c r="T80" s="89">
        <v>0.01</v>
      </c>
    </row>
    <row r="81" spans="1:20" s="1" customFormat="1" ht="33" x14ac:dyDescent="0.3">
      <c r="A81" s="89" t="s">
        <v>600</v>
      </c>
      <c r="B81" s="115" t="s">
        <v>572</v>
      </c>
      <c r="C81" s="140">
        <v>225</v>
      </c>
      <c r="D81" s="89">
        <v>6.46</v>
      </c>
      <c r="E81" s="89">
        <v>5.66</v>
      </c>
      <c r="F81" s="89">
        <v>9.68</v>
      </c>
      <c r="G81" s="89">
        <v>117.35000000000001</v>
      </c>
      <c r="H81" s="89">
        <v>9.0000000000000011E-2</v>
      </c>
      <c r="I81" s="89">
        <v>0.12</v>
      </c>
      <c r="J81" s="89">
        <v>31.49</v>
      </c>
      <c r="K81" s="89">
        <v>234.76</v>
      </c>
      <c r="L81" s="89">
        <v>0.01</v>
      </c>
      <c r="M81" s="89">
        <v>46.349999999999994</v>
      </c>
      <c r="N81" s="91">
        <v>94.28</v>
      </c>
      <c r="O81" s="89">
        <v>27.450000000000003</v>
      </c>
      <c r="P81" s="89">
        <v>443.89</v>
      </c>
      <c r="Q81" s="89">
        <v>0.97</v>
      </c>
      <c r="R81" s="89">
        <v>5.39</v>
      </c>
      <c r="S81" s="89">
        <v>4.9400000000000004</v>
      </c>
      <c r="T81" s="89">
        <v>0.03</v>
      </c>
    </row>
    <row r="82" spans="1:20" s="1" customFormat="1" x14ac:dyDescent="0.3">
      <c r="A82" s="90" t="s">
        <v>601</v>
      </c>
      <c r="B82" s="115" t="s">
        <v>602</v>
      </c>
      <c r="C82" s="140">
        <v>95</v>
      </c>
      <c r="D82" s="89">
        <v>12.7</v>
      </c>
      <c r="E82" s="89">
        <v>17</v>
      </c>
      <c r="F82" s="89">
        <v>9.09</v>
      </c>
      <c r="G82" s="89">
        <v>241.14</v>
      </c>
      <c r="H82" s="89">
        <v>0.34</v>
      </c>
      <c r="I82" s="89">
        <v>0.14000000000000001</v>
      </c>
      <c r="J82" s="91">
        <v>8.1999999999999993</v>
      </c>
      <c r="K82" s="89">
        <v>23.58</v>
      </c>
      <c r="L82" s="92">
        <v>7.0000000000000007E-2</v>
      </c>
      <c r="M82" s="91">
        <v>15.299999999999999</v>
      </c>
      <c r="N82" s="89">
        <v>146.07</v>
      </c>
      <c r="O82" s="91">
        <v>28.43</v>
      </c>
      <c r="P82" s="89">
        <v>425.79</v>
      </c>
      <c r="Q82" s="89">
        <v>1.2</v>
      </c>
      <c r="R82" s="89">
        <v>10.81</v>
      </c>
      <c r="S82" s="89">
        <v>6.96</v>
      </c>
      <c r="T82" s="89">
        <v>0.06</v>
      </c>
    </row>
    <row r="83" spans="1:20" s="1" customFormat="1" x14ac:dyDescent="0.3">
      <c r="A83" s="89" t="s">
        <v>603</v>
      </c>
      <c r="B83" s="115" t="s">
        <v>485</v>
      </c>
      <c r="C83" s="140">
        <v>150</v>
      </c>
      <c r="D83" s="89">
        <v>6.11</v>
      </c>
      <c r="E83" s="89">
        <v>5.28</v>
      </c>
      <c r="F83" s="89">
        <v>34.119999999999997</v>
      </c>
      <c r="G83" s="89">
        <v>209.47</v>
      </c>
      <c r="H83" s="89">
        <v>0.23</v>
      </c>
      <c r="I83" s="89">
        <v>0.08</v>
      </c>
      <c r="J83" s="89">
        <v>22.05</v>
      </c>
      <c r="K83" s="89">
        <v>84.45</v>
      </c>
      <c r="L83" s="89">
        <v>7.0000000000000007E-2</v>
      </c>
      <c r="M83" s="89">
        <v>25.53</v>
      </c>
      <c r="N83" s="89">
        <v>128.58000000000001</v>
      </c>
      <c r="O83" s="89">
        <v>48.03</v>
      </c>
      <c r="P83" s="89">
        <v>228.15</v>
      </c>
      <c r="Q83" s="89">
        <v>1.73</v>
      </c>
      <c r="R83" s="89">
        <v>1.52</v>
      </c>
      <c r="S83" s="89">
        <v>3.38</v>
      </c>
      <c r="T83" s="89">
        <v>0.02</v>
      </c>
    </row>
    <row r="84" spans="1:20" s="1" customFormat="1" x14ac:dyDescent="0.3">
      <c r="A84" s="90" t="s">
        <v>247</v>
      </c>
      <c r="B84" s="115" t="s">
        <v>53</v>
      </c>
      <c r="C84" s="140">
        <v>200</v>
      </c>
      <c r="D84" s="91">
        <v>0.2</v>
      </c>
      <c r="E84" s="89">
        <v>0.08</v>
      </c>
      <c r="F84" s="89">
        <v>12.44</v>
      </c>
      <c r="G84" s="89">
        <v>52.69</v>
      </c>
      <c r="H84" s="89">
        <v>0.01</v>
      </c>
      <c r="I84" s="89">
        <v>0.01</v>
      </c>
      <c r="J84" s="90">
        <v>40</v>
      </c>
      <c r="K84" s="91">
        <v>3.4</v>
      </c>
      <c r="L84" s="92"/>
      <c r="M84" s="89">
        <v>7.53</v>
      </c>
      <c r="N84" s="91">
        <v>6.6</v>
      </c>
      <c r="O84" s="91">
        <v>6.2</v>
      </c>
      <c r="P84" s="89">
        <v>70.33</v>
      </c>
      <c r="Q84" s="89">
        <v>0.28999999999999998</v>
      </c>
      <c r="R84" s="89">
        <v>0.22</v>
      </c>
      <c r="S84" s="91">
        <v>0.2</v>
      </c>
      <c r="T84" s="92"/>
    </row>
    <row r="85" spans="1:20" s="1" customFormat="1" x14ac:dyDescent="0.3">
      <c r="A85" s="116"/>
      <c r="B85" s="115" t="s">
        <v>465</v>
      </c>
      <c r="C85" s="140">
        <v>70</v>
      </c>
      <c r="D85" s="89">
        <v>4.7699999999999996</v>
      </c>
      <c r="E85" s="89">
        <v>2.98</v>
      </c>
      <c r="F85" s="89">
        <v>30.09</v>
      </c>
      <c r="G85" s="91">
        <v>168.6</v>
      </c>
      <c r="H85" s="89">
        <v>0.19</v>
      </c>
      <c r="I85" s="89">
        <v>7.0000000000000007E-2</v>
      </c>
      <c r="J85" s="92"/>
      <c r="K85" s="89">
        <v>3.12</v>
      </c>
      <c r="L85" s="92"/>
      <c r="M85" s="89">
        <v>91.38</v>
      </c>
      <c r="N85" s="89">
        <v>107.07</v>
      </c>
      <c r="O85" s="89">
        <v>43.04</v>
      </c>
      <c r="P85" s="89">
        <v>80.040000000000006</v>
      </c>
      <c r="Q85" s="89">
        <v>1.85</v>
      </c>
      <c r="R85" s="89">
        <v>5.39</v>
      </c>
      <c r="S85" s="89">
        <v>0.44</v>
      </c>
      <c r="T85" s="92"/>
    </row>
    <row r="86" spans="1:20" s="1" customFormat="1" x14ac:dyDescent="0.3">
      <c r="A86" s="90" t="s">
        <v>228</v>
      </c>
      <c r="B86" s="115" t="s">
        <v>51</v>
      </c>
      <c r="C86" s="140">
        <v>100</v>
      </c>
      <c r="D86" s="91">
        <v>0.4</v>
      </c>
      <c r="E86" s="91">
        <v>0.3</v>
      </c>
      <c r="F86" s="91">
        <v>10.3</v>
      </c>
      <c r="G86" s="90">
        <v>47</v>
      </c>
      <c r="H86" s="89">
        <v>0.02</v>
      </c>
      <c r="I86" s="89">
        <v>0.03</v>
      </c>
      <c r="J86" s="90">
        <v>5</v>
      </c>
      <c r="K86" s="90">
        <v>2</v>
      </c>
      <c r="L86" s="92"/>
      <c r="M86" s="90">
        <v>19</v>
      </c>
      <c r="N86" s="90">
        <v>16</v>
      </c>
      <c r="O86" s="90">
        <v>12</v>
      </c>
      <c r="P86" s="90">
        <v>155</v>
      </c>
      <c r="Q86" s="91">
        <v>2.2999999999999998</v>
      </c>
      <c r="R86" s="91">
        <v>0.1</v>
      </c>
      <c r="S86" s="90">
        <v>1</v>
      </c>
      <c r="T86" s="89">
        <v>0.01</v>
      </c>
    </row>
    <row r="87" spans="1:20" s="1" customFormat="1" x14ac:dyDescent="0.3">
      <c r="A87" s="208" t="s">
        <v>49</v>
      </c>
      <c r="B87" s="209"/>
      <c r="C87" s="140">
        <f>SUM(C80:C86)</f>
        <v>900</v>
      </c>
      <c r="D87" s="89">
        <v>31.49</v>
      </c>
      <c r="E87" s="89">
        <v>33.47</v>
      </c>
      <c r="F87" s="89">
        <v>108.51</v>
      </c>
      <c r="G87" s="89">
        <v>870.54</v>
      </c>
      <c r="H87" s="91">
        <v>0.9</v>
      </c>
      <c r="I87" s="89">
        <v>0.48</v>
      </c>
      <c r="J87" s="89">
        <v>122.15</v>
      </c>
      <c r="K87" s="89">
        <v>372.19</v>
      </c>
      <c r="L87" s="89">
        <v>0.15</v>
      </c>
      <c r="M87" s="91">
        <v>223.1</v>
      </c>
      <c r="N87" s="89">
        <v>519.04999999999995</v>
      </c>
      <c r="O87" s="89">
        <v>174.73</v>
      </c>
      <c r="P87" s="89">
        <v>1544.81</v>
      </c>
      <c r="Q87" s="89">
        <v>8.7200000000000006</v>
      </c>
      <c r="R87" s="89">
        <v>23.64</v>
      </c>
      <c r="S87" s="89">
        <v>18.34</v>
      </c>
      <c r="T87" s="89">
        <v>0.13</v>
      </c>
    </row>
    <row r="88" spans="1:20" s="1" customFormat="1" x14ac:dyDescent="0.3">
      <c r="A88" s="205" t="s">
        <v>14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</row>
    <row r="89" spans="1:20" s="1" customFormat="1" x14ac:dyDescent="0.3">
      <c r="A89" s="90" t="s">
        <v>604</v>
      </c>
      <c r="B89" s="115" t="s">
        <v>487</v>
      </c>
      <c r="C89" s="140">
        <v>75</v>
      </c>
      <c r="D89" s="89">
        <v>1.82</v>
      </c>
      <c r="E89" s="89">
        <v>0.03</v>
      </c>
      <c r="F89" s="89">
        <v>5.96</v>
      </c>
      <c r="G89" s="89">
        <v>31.73</v>
      </c>
      <c r="H89" s="92"/>
      <c r="I89" s="92"/>
      <c r="J89" s="89">
        <v>1.35</v>
      </c>
      <c r="K89" s="89">
        <v>1.53</v>
      </c>
      <c r="L89" s="92"/>
      <c r="M89" s="89">
        <v>3.48</v>
      </c>
      <c r="N89" s="91">
        <v>2.7</v>
      </c>
      <c r="O89" s="89">
        <v>2.34</v>
      </c>
      <c r="P89" s="89">
        <v>23.19</v>
      </c>
      <c r="Q89" s="89">
        <v>0.06</v>
      </c>
      <c r="R89" s="89">
        <v>0.01</v>
      </c>
      <c r="S89" s="89">
        <v>0.18</v>
      </c>
      <c r="T89" s="92"/>
    </row>
    <row r="90" spans="1:20" s="1" customFormat="1" x14ac:dyDescent="0.3">
      <c r="A90" s="116"/>
      <c r="B90" s="115" t="s">
        <v>198</v>
      </c>
      <c r="C90" s="140">
        <v>200</v>
      </c>
      <c r="D90" s="91">
        <v>5.8</v>
      </c>
      <c r="E90" s="90">
        <v>5</v>
      </c>
      <c r="F90" s="91">
        <v>8.1999999999999993</v>
      </c>
      <c r="G90" s="90">
        <v>106</v>
      </c>
      <c r="H90" s="89">
        <v>0.06</v>
      </c>
      <c r="I90" s="89">
        <v>0.26</v>
      </c>
      <c r="J90" s="91">
        <v>1.6</v>
      </c>
      <c r="K90" s="90">
        <v>44</v>
      </c>
      <c r="L90" s="89">
        <v>0.06</v>
      </c>
      <c r="M90" s="90">
        <v>236</v>
      </c>
      <c r="N90" s="90">
        <v>192</v>
      </c>
      <c r="O90" s="90">
        <v>32</v>
      </c>
      <c r="P90" s="90">
        <v>288</v>
      </c>
      <c r="Q90" s="91">
        <v>0.2</v>
      </c>
      <c r="R90" s="90">
        <v>4</v>
      </c>
      <c r="S90" s="90">
        <v>18</v>
      </c>
      <c r="T90" s="89">
        <v>0.04</v>
      </c>
    </row>
    <row r="91" spans="1:20" s="1" customFormat="1" x14ac:dyDescent="0.3">
      <c r="A91" s="89" t="s">
        <v>228</v>
      </c>
      <c r="B91" s="115" t="s">
        <v>57</v>
      </c>
      <c r="C91" s="140">
        <v>100</v>
      </c>
      <c r="D91" s="91">
        <v>0.6</v>
      </c>
      <c r="E91" s="91">
        <v>0.6</v>
      </c>
      <c r="F91" s="91">
        <v>15.4</v>
      </c>
      <c r="G91" s="90">
        <v>72</v>
      </c>
      <c r="H91" s="89">
        <v>0.05</v>
      </c>
      <c r="I91" s="89">
        <v>0.02</v>
      </c>
      <c r="J91" s="90">
        <v>6</v>
      </c>
      <c r="K91" s="90">
        <v>5</v>
      </c>
      <c r="L91" s="92"/>
      <c r="M91" s="90">
        <v>30</v>
      </c>
      <c r="N91" s="90">
        <v>22</v>
      </c>
      <c r="O91" s="90">
        <v>17</v>
      </c>
      <c r="P91" s="90">
        <v>225</v>
      </c>
      <c r="Q91" s="91">
        <v>0.6</v>
      </c>
      <c r="R91" s="91">
        <v>0.1</v>
      </c>
      <c r="S91" s="90">
        <v>8</v>
      </c>
      <c r="T91" s="89">
        <v>0.01</v>
      </c>
    </row>
    <row r="92" spans="1:20" s="1" customFormat="1" x14ac:dyDescent="0.3">
      <c r="A92" s="208" t="s">
        <v>74</v>
      </c>
      <c r="B92" s="209"/>
      <c r="C92" s="140">
        <f>SUM(C89:C91)</f>
        <v>375</v>
      </c>
      <c r="D92" s="89">
        <v>8.2200000000000006</v>
      </c>
      <c r="E92" s="89">
        <v>5.63</v>
      </c>
      <c r="F92" s="89">
        <v>29.56</v>
      </c>
      <c r="G92" s="89">
        <v>209.73</v>
      </c>
      <c r="H92" s="89">
        <v>0.11</v>
      </c>
      <c r="I92" s="89">
        <v>0.28000000000000003</v>
      </c>
      <c r="J92" s="89">
        <v>8.9499999999999993</v>
      </c>
      <c r="K92" s="89">
        <v>50.53</v>
      </c>
      <c r="L92" s="89">
        <v>0.06</v>
      </c>
      <c r="M92" s="89">
        <v>269.48</v>
      </c>
      <c r="N92" s="91">
        <v>216.7</v>
      </c>
      <c r="O92" s="89">
        <v>51.34</v>
      </c>
      <c r="P92" s="89">
        <v>536.19000000000005</v>
      </c>
      <c r="Q92" s="89">
        <v>0.86</v>
      </c>
      <c r="R92" s="89">
        <v>4.1100000000000003</v>
      </c>
      <c r="S92" s="89">
        <v>26.18</v>
      </c>
      <c r="T92" s="89">
        <v>0.05</v>
      </c>
    </row>
    <row r="93" spans="1:20" s="1" customFormat="1" x14ac:dyDescent="0.3">
      <c r="A93" s="208" t="s">
        <v>50</v>
      </c>
      <c r="B93" s="209"/>
      <c r="C93" s="140">
        <f>C92+C87+C78</f>
        <v>1860</v>
      </c>
      <c r="D93" s="89">
        <v>66.23</v>
      </c>
      <c r="E93" s="89">
        <v>64.64</v>
      </c>
      <c r="F93" s="89">
        <v>205.84</v>
      </c>
      <c r="G93" s="89">
        <v>1694.25</v>
      </c>
      <c r="H93" s="89">
        <v>1.52</v>
      </c>
      <c r="I93" s="89">
        <v>1.1299999999999999</v>
      </c>
      <c r="J93" s="89">
        <v>202.87</v>
      </c>
      <c r="K93" s="89">
        <v>589.08000000000004</v>
      </c>
      <c r="L93" s="89">
        <v>11.08</v>
      </c>
      <c r="M93" s="89">
        <v>595.88</v>
      </c>
      <c r="N93" s="89">
        <v>1102.06</v>
      </c>
      <c r="O93" s="89">
        <v>325.81</v>
      </c>
      <c r="P93" s="91">
        <v>3634.2</v>
      </c>
      <c r="Q93" s="91">
        <v>15.6</v>
      </c>
      <c r="R93" s="89">
        <v>75.48</v>
      </c>
      <c r="S93" s="91">
        <v>102.9</v>
      </c>
      <c r="T93" s="89">
        <v>0.66</v>
      </c>
    </row>
    <row r="94" spans="1:20" s="1" customFormat="1" x14ac:dyDescent="0.3">
      <c r="A94" s="118"/>
      <c r="B94" s="125"/>
      <c r="C94" s="141"/>
      <c r="D94" s="119"/>
      <c r="E94" s="119"/>
      <c r="F94" s="119"/>
      <c r="G94" s="119"/>
      <c r="H94" s="119"/>
      <c r="I94" s="119"/>
      <c r="J94" s="119"/>
      <c r="K94" s="207"/>
      <c r="L94" s="207"/>
      <c r="M94" s="207"/>
      <c r="N94" s="207"/>
      <c r="O94" s="207"/>
      <c r="P94" s="207"/>
      <c r="Q94" s="207"/>
      <c r="R94" s="207"/>
      <c r="S94" s="207"/>
      <c r="T94" s="207"/>
    </row>
    <row r="95" spans="1:20" s="1" customFormat="1" x14ac:dyDescent="0.3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</row>
    <row r="96" spans="1:20" s="1" customFormat="1" x14ac:dyDescent="0.3">
      <c r="A96" s="197"/>
      <c r="B96" s="197"/>
      <c r="C96" s="141"/>
      <c r="D96" s="120"/>
      <c r="E96" s="121"/>
      <c r="F96" s="119"/>
      <c r="G96" s="119"/>
      <c r="H96" s="120"/>
      <c r="I96" s="120"/>
      <c r="J96" s="120"/>
      <c r="K96" s="119"/>
      <c r="L96" s="119"/>
      <c r="M96" s="119"/>
      <c r="N96" s="119"/>
      <c r="O96" s="119"/>
      <c r="P96" s="119"/>
      <c r="Q96" s="119"/>
      <c r="R96" s="119"/>
      <c r="S96" s="119"/>
      <c r="T96" s="119"/>
    </row>
    <row r="97" spans="1:20" s="1" customFormat="1" x14ac:dyDescent="0.3">
      <c r="A97" s="198"/>
      <c r="B97" s="198"/>
      <c r="C97" s="141"/>
      <c r="D97" s="120"/>
      <c r="E97" s="119"/>
      <c r="F97" s="119"/>
      <c r="G97" s="119"/>
      <c r="H97" s="120"/>
      <c r="I97" s="120"/>
      <c r="J97" s="120"/>
      <c r="K97" s="119"/>
      <c r="L97" s="119"/>
      <c r="M97" s="119"/>
      <c r="N97" s="119"/>
      <c r="O97" s="119"/>
      <c r="P97" s="119"/>
      <c r="Q97" s="119"/>
      <c r="R97" s="119"/>
      <c r="S97" s="119"/>
      <c r="T97" s="119"/>
    </row>
    <row r="98" spans="1:20" s="1" customFormat="1" x14ac:dyDescent="0.3">
      <c r="A98" s="199" t="s">
        <v>27</v>
      </c>
      <c r="B98" s="199" t="s">
        <v>28</v>
      </c>
      <c r="C98" s="199" t="s">
        <v>581</v>
      </c>
      <c r="D98" s="206" t="s">
        <v>30</v>
      </c>
      <c r="E98" s="206"/>
      <c r="F98" s="206"/>
      <c r="G98" s="199" t="s">
        <v>582</v>
      </c>
      <c r="H98" s="206" t="s">
        <v>32</v>
      </c>
      <c r="I98" s="206"/>
      <c r="J98" s="206"/>
      <c r="K98" s="206"/>
      <c r="L98" s="206"/>
      <c r="M98" s="206" t="s">
        <v>33</v>
      </c>
      <c r="N98" s="206"/>
      <c r="O98" s="206"/>
      <c r="P98" s="206"/>
      <c r="Q98" s="206"/>
      <c r="R98" s="206"/>
      <c r="S98" s="206"/>
      <c r="T98" s="206"/>
    </row>
    <row r="99" spans="1:20" s="1" customFormat="1" x14ac:dyDescent="0.3">
      <c r="A99" s="200"/>
      <c r="B99" s="201"/>
      <c r="C99" s="200"/>
      <c r="D99" s="114" t="s">
        <v>34</v>
      </c>
      <c r="E99" s="114" t="s">
        <v>35</v>
      </c>
      <c r="F99" s="114" t="s">
        <v>36</v>
      </c>
      <c r="G99" s="200"/>
      <c r="H99" s="114" t="s">
        <v>37</v>
      </c>
      <c r="I99" s="114" t="s">
        <v>583</v>
      </c>
      <c r="J99" s="114" t="s">
        <v>584</v>
      </c>
      <c r="K99" s="114" t="s">
        <v>585</v>
      </c>
      <c r="L99" s="114" t="s">
        <v>586</v>
      </c>
      <c r="M99" s="114" t="s">
        <v>38</v>
      </c>
      <c r="N99" s="114" t="s">
        <v>39</v>
      </c>
      <c r="O99" s="114" t="s">
        <v>40</v>
      </c>
      <c r="P99" s="114" t="s">
        <v>587</v>
      </c>
      <c r="Q99" s="114" t="s">
        <v>41</v>
      </c>
      <c r="R99" s="114" t="s">
        <v>413</v>
      </c>
      <c r="S99" s="114" t="s">
        <v>412</v>
      </c>
      <c r="T99" s="114" t="s">
        <v>414</v>
      </c>
    </row>
    <row r="100" spans="1:20" s="1" customFormat="1" x14ac:dyDescent="0.3">
      <c r="A100" s="88">
        <v>1</v>
      </c>
      <c r="B100" s="124">
        <v>2</v>
      </c>
      <c r="C100" s="140">
        <v>3</v>
      </c>
      <c r="D100" s="88">
        <v>4</v>
      </c>
      <c r="E100" s="88">
        <v>5</v>
      </c>
      <c r="F100" s="88">
        <v>6</v>
      </c>
      <c r="G100" s="88">
        <v>7</v>
      </c>
      <c r="H100" s="88">
        <v>8</v>
      </c>
      <c r="I100" s="88">
        <v>9</v>
      </c>
      <c r="J100" s="88">
        <v>10</v>
      </c>
      <c r="K100" s="88">
        <v>11</v>
      </c>
      <c r="L100" s="88">
        <v>12</v>
      </c>
      <c r="M100" s="88">
        <v>13</v>
      </c>
      <c r="N100" s="88">
        <v>14</v>
      </c>
      <c r="O100" s="88">
        <v>15</v>
      </c>
      <c r="P100" s="88">
        <v>16</v>
      </c>
      <c r="Q100" s="88">
        <v>17</v>
      </c>
      <c r="R100" s="88">
        <v>18</v>
      </c>
      <c r="S100" s="88">
        <v>19</v>
      </c>
      <c r="T100" s="88">
        <v>20</v>
      </c>
    </row>
    <row r="101" spans="1:20" s="1" customFormat="1" x14ac:dyDescent="0.3">
      <c r="A101" s="205" t="s">
        <v>605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</row>
    <row r="102" spans="1:20" s="1" customFormat="1" x14ac:dyDescent="0.3">
      <c r="A102" s="205" t="s">
        <v>42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</row>
    <row r="103" spans="1:20" s="1" customFormat="1" x14ac:dyDescent="0.3">
      <c r="A103" s="90" t="s">
        <v>223</v>
      </c>
      <c r="B103" s="115" t="s">
        <v>43</v>
      </c>
      <c r="C103" s="140">
        <v>10</v>
      </c>
      <c r="D103" s="89">
        <v>0.08</v>
      </c>
      <c r="E103" s="89">
        <v>7.25</v>
      </c>
      <c r="F103" s="89">
        <v>0.13</v>
      </c>
      <c r="G103" s="91">
        <v>66.099999999999994</v>
      </c>
      <c r="H103" s="92"/>
      <c r="I103" s="89">
        <v>0.01</v>
      </c>
      <c r="J103" s="92"/>
      <c r="K103" s="90">
        <v>45</v>
      </c>
      <c r="L103" s="89">
        <v>0.13</v>
      </c>
      <c r="M103" s="91">
        <v>2.4</v>
      </c>
      <c r="N103" s="90">
        <v>3</v>
      </c>
      <c r="O103" s="89">
        <v>0.05</v>
      </c>
      <c r="P103" s="90">
        <v>3</v>
      </c>
      <c r="Q103" s="89">
        <v>0.02</v>
      </c>
      <c r="R103" s="91">
        <v>0.1</v>
      </c>
      <c r="S103" s="92"/>
      <c r="T103" s="92"/>
    </row>
    <row r="104" spans="1:20" s="1" customFormat="1" x14ac:dyDescent="0.3">
      <c r="A104" s="90" t="s">
        <v>224</v>
      </c>
      <c r="B104" s="115" t="s">
        <v>44</v>
      </c>
      <c r="C104" s="140">
        <v>15</v>
      </c>
      <c r="D104" s="89">
        <v>3.48</v>
      </c>
      <c r="E104" s="89">
        <v>4.43</v>
      </c>
      <c r="F104" s="92"/>
      <c r="G104" s="91">
        <v>54.6</v>
      </c>
      <c r="H104" s="89">
        <v>0.01</v>
      </c>
      <c r="I104" s="89">
        <v>0.05</v>
      </c>
      <c r="J104" s="89">
        <v>0.11</v>
      </c>
      <c r="K104" s="91">
        <v>43.2</v>
      </c>
      <c r="L104" s="89">
        <v>0.14000000000000001</v>
      </c>
      <c r="M104" s="90">
        <v>132</v>
      </c>
      <c r="N104" s="90">
        <v>75</v>
      </c>
      <c r="O104" s="89">
        <v>5.25</v>
      </c>
      <c r="P104" s="91">
        <v>13.2</v>
      </c>
      <c r="Q104" s="89">
        <v>0.15</v>
      </c>
      <c r="R104" s="89">
        <v>2.1800000000000002</v>
      </c>
      <c r="S104" s="89">
        <v>1.35</v>
      </c>
      <c r="T104" s="89">
        <v>0.01</v>
      </c>
    </row>
    <row r="105" spans="1:20" s="1" customFormat="1" x14ac:dyDescent="0.3">
      <c r="A105" s="89" t="s">
        <v>606</v>
      </c>
      <c r="B105" s="115" t="s">
        <v>172</v>
      </c>
      <c r="C105" s="140">
        <v>50</v>
      </c>
      <c r="D105" s="89">
        <v>5.47</v>
      </c>
      <c r="E105" s="89">
        <v>6.38</v>
      </c>
      <c r="F105" s="89">
        <v>0.93</v>
      </c>
      <c r="G105" s="89">
        <v>83.04</v>
      </c>
      <c r="H105" s="89">
        <v>0.03</v>
      </c>
      <c r="I105" s="91">
        <v>0.2</v>
      </c>
      <c r="J105" s="89">
        <v>0.17</v>
      </c>
      <c r="K105" s="89">
        <v>115.86</v>
      </c>
      <c r="L105" s="89">
        <v>0.91</v>
      </c>
      <c r="M105" s="90">
        <v>39</v>
      </c>
      <c r="N105" s="89">
        <v>89.29</v>
      </c>
      <c r="O105" s="89">
        <v>6.69</v>
      </c>
      <c r="P105" s="91">
        <v>75.599999999999994</v>
      </c>
      <c r="Q105" s="89">
        <v>1.02</v>
      </c>
      <c r="R105" s="89">
        <v>12.43</v>
      </c>
      <c r="S105" s="89">
        <v>9.17</v>
      </c>
      <c r="T105" s="89">
        <v>0.03</v>
      </c>
    </row>
    <row r="106" spans="1:20" s="1" customFormat="1" x14ac:dyDescent="0.3">
      <c r="A106" s="90" t="s">
        <v>284</v>
      </c>
      <c r="B106" s="115" t="s">
        <v>490</v>
      </c>
      <c r="C106" s="140">
        <v>200</v>
      </c>
      <c r="D106" s="89">
        <v>7.73</v>
      </c>
      <c r="E106" s="89">
        <v>5.48</v>
      </c>
      <c r="F106" s="89">
        <v>42.98</v>
      </c>
      <c r="G106" s="89">
        <v>253.09</v>
      </c>
      <c r="H106" s="89">
        <v>0.11</v>
      </c>
      <c r="I106" s="89">
        <v>0.24</v>
      </c>
      <c r="J106" s="89">
        <v>1.82</v>
      </c>
      <c r="K106" s="89">
        <v>54.32</v>
      </c>
      <c r="L106" s="91">
        <v>0.1</v>
      </c>
      <c r="M106" s="89">
        <v>179.27</v>
      </c>
      <c r="N106" s="89">
        <v>174.94</v>
      </c>
      <c r="O106" s="89">
        <v>32.92</v>
      </c>
      <c r="P106" s="89">
        <v>269.88</v>
      </c>
      <c r="Q106" s="89">
        <v>1.36</v>
      </c>
      <c r="R106" s="91">
        <v>8.9</v>
      </c>
      <c r="S106" s="91">
        <v>12.6</v>
      </c>
      <c r="T106" s="89">
        <v>0.03</v>
      </c>
    </row>
    <row r="107" spans="1:20" s="1" customFormat="1" x14ac:dyDescent="0.3">
      <c r="A107" s="90" t="s">
        <v>227</v>
      </c>
      <c r="B107" s="115" t="s">
        <v>11</v>
      </c>
      <c r="C107" s="140">
        <v>200</v>
      </c>
      <c r="D107" s="89">
        <v>0.26</v>
      </c>
      <c r="E107" s="89">
        <v>0.03</v>
      </c>
      <c r="F107" s="89">
        <v>11.26</v>
      </c>
      <c r="G107" s="89">
        <v>47.79</v>
      </c>
      <c r="H107" s="92"/>
      <c r="I107" s="89">
        <v>0.01</v>
      </c>
      <c r="J107" s="91">
        <v>2.9</v>
      </c>
      <c r="K107" s="89">
        <v>0.64</v>
      </c>
      <c r="L107" s="92"/>
      <c r="M107" s="89">
        <v>8.08</v>
      </c>
      <c r="N107" s="89">
        <v>9.7799999999999994</v>
      </c>
      <c r="O107" s="89">
        <v>5.24</v>
      </c>
      <c r="P107" s="89">
        <v>36.54</v>
      </c>
      <c r="Q107" s="91">
        <v>0.9</v>
      </c>
      <c r="R107" s="89">
        <v>0.03</v>
      </c>
      <c r="S107" s="89">
        <v>0.01</v>
      </c>
      <c r="T107" s="92"/>
    </row>
    <row r="108" spans="1:20" s="1" customFormat="1" x14ac:dyDescent="0.3">
      <c r="A108" s="116"/>
      <c r="B108" s="115" t="s">
        <v>465</v>
      </c>
      <c r="C108" s="140">
        <v>30</v>
      </c>
      <c r="D108" s="89">
        <v>2.19</v>
      </c>
      <c r="E108" s="89">
        <v>1.23</v>
      </c>
      <c r="F108" s="89">
        <v>13.85</v>
      </c>
      <c r="G108" s="89">
        <v>76.16</v>
      </c>
      <c r="H108" s="89">
        <v>0.08</v>
      </c>
      <c r="I108" s="89">
        <v>0.03</v>
      </c>
      <c r="J108" s="92"/>
      <c r="K108" s="89">
        <v>1.38</v>
      </c>
      <c r="L108" s="92"/>
      <c r="M108" s="89">
        <v>38.119999999999997</v>
      </c>
      <c r="N108" s="89">
        <v>48.41</v>
      </c>
      <c r="O108" s="89">
        <v>18.32</v>
      </c>
      <c r="P108" s="89">
        <v>36.04</v>
      </c>
      <c r="Q108" s="89">
        <v>0.83</v>
      </c>
      <c r="R108" s="89">
        <v>2.3199999999999998</v>
      </c>
      <c r="S108" s="89">
        <v>0.18</v>
      </c>
      <c r="T108" s="92"/>
    </row>
    <row r="109" spans="1:20" s="1" customFormat="1" x14ac:dyDescent="0.3">
      <c r="A109" s="90" t="s">
        <v>228</v>
      </c>
      <c r="B109" s="115" t="s">
        <v>51</v>
      </c>
      <c r="C109" s="140">
        <v>100</v>
      </c>
      <c r="D109" s="91">
        <v>0.4</v>
      </c>
      <c r="E109" s="91">
        <v>0.3</v>
      </c>
      <c r="F109" s="91">
        <v>10.3</v>
      </c>
      <c r="G109" s="90">
        <v>47</v>
      </c>
      <c r="H109" s="89">
        <v>0.02</v>
      </c>
      <c r="I109" s="89">
        <v>0.03</v>
      </c>
      <c r="J109" s="90">
        <v>5</v>
      </c>
      <c r="K109" s="90">
        <v>2</v>
      </c>
      <c r="L109" s="92"/>
      <c r="M109" s="90">
        <v>19</v>
      </c>
      <c r="N109" s="90">
        <v>16</v>
      </c>
      <c r="O109" s="90">
        <v>12</v>
      </c>
      <c r="P109" s="90">
        <v>155</v>
      </c>
      <c r="Q109" s="91">
        <v>2.2999999999999998</v>
      </c>
      <c r="R109" s="91">
        <v>0.1</v>
      </c>
      <c r="S109" s="90">
        <v>1</v>
      </c>
      <c r="T109" s="89">
        <v>0.01</v>
      </c>
    </row>
    <row r="110" spans="1:20" s="1" customFormat="1" x14ac:dyDescent="0.3">
      <c r="A110" s="208" t="s">
        <v>46</v>
      </c>
      <c r="B110" s="209"/>
      <c r="C110" s="140">
        <f>SUM(C103:C109)</f>
        <v>605</v>
      </c>
      <c r="D110" s="89">
        <v>19.61</v>
      </c>
      <c r="E110" s="91">
        <v>25.1</v>
      </c>
      <c r="F110" s="89">
        <v>79.45</v>
      </c>
      <c r="G110" s="89">
        <v>627.78</v>
      </c>
      <c r="H110" s="89">
        <v>0.25</v>
      </c>
      <c r="I110" s="89">
        <v>0.56999999999999995</v>
      </c>
      <c r="J110" s="90">
        <v>10</v>
      </c>
      <c r="K110" s="91">
        <v>262.39999999999998</v>
      </c>
      <c r="L110" s="89">
        <v>1.28</v>
      </c>
      <c r="M110" s="89">
        <v>417.87</v>
      </c>
      <c r="N110" s="89">
        <v>416.42</v>
      </c>
      <c r="O110" s="89">
        <v>80.47</v>
      </c>
      <c r="P110" s="89">
        <v>589.26</v>
      </c>
      <c r="Q110" s="89">
        <v>6.58</v>
      </c>
      <c r="R110" s="89">
        <v>26.06</v>
      </c>
      <c r="S110" s="89">
        <v>24.31</v>
      </c>
      <c r="T110" s="89">
        <v>0.08</v>
      </c>
    </row>
    <row r="111" spans="1:20" s="1" customFormat="1" x14ac:dyDescent="0.3">
      <c r="A111" s="205" t="s">
        <v>13</v>
      </c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</row>
    <row r="112" spans="1:20" s="1" customFormat="1" x14ac:dyDescent="0.3">
      <c r="A112" s="90" t="s">
        <v>259</v>
      </c>
      <c r="B112" s="115" t="s">
        <v>179</v>
      </c>
      <c r="C112" s="140">
        <v>60</v>
      </c>
      <c r="D112" s="89">
        <v>0.59</v>
      </c>
      <c r="E112" s="89">
        <v>3.09</v>
      </c>
      <c r="F112" s="89">
        <v>2.1800000000000002</v>
      </c>
      <c r="G112" s="89">
        <v>39.630000000000003</v>
      </c>
      <c r="H112" s="89">
        <v>0.03</v>
      </c>
      <c r="I112" s="89">
        <v>0.02</v>
      </c>
      <c r="J112" s="89">
        <v>9.59</v>
      </c>
      <c r="K112" s="89">
        <v>40.770000000000003</v>
      </c>
      <c r="L112" s="92"/>
      <c r="M112" s="91">
        <v>12.7</v>
      </c>
      <c r="N112" s="89">
        <v>21.71</v>
      </c>
      <c r="O112" s="89">
        <v>10.07</v>
      </c>
      <c r="P112" s="89">
        <v>129.15</v>
      </c>
      <c r="Q112" s="89">
        <v>0.47</v>
      </c>
      <c r="R112" s="89">
        <v>0.22</v>
      </c>
      <c r="S112" s="89">
        <v>1.48</v>
      </c>
      <c r="T112" s="89">
        <v>0.01</v>
      </c>
    </row>
    <row r="113" spans="1:20" s="1" customFormat="1" ht="33" x14ac:dyDescent="0.3">
      <c r="A113" s="89" t="s">
        <v>251</v>
      </c>
      <c r="B113" s="115" t="s">
        <v>569</v>
      </c>
      <c r="C113" s="140">
        <v>225</v>
      </c>
      <c r="D113" s="89">
        <v>6.2</v>
      </c>
      <c r="E113" s="89">
        <v>10.42</v>
      </c>
      <c r="F113" s="89">
        <v>12.180000000000001</v>
      </c>
      <c r="G113" s="89">
        <v>167.64999999999998</v>
      </c>
      <c r="H113" s="89">
        <v>7.0000000000000007E-2</v>
      </c>
      <c r="I113" s="89">
        <v>0.09</v>
      </c>
      <c r="J113" s="89">
        <v>16.34</v>
      </c>
      <c r="K113" s="89">
        <v>212.02</v>
      </c>
      <c r="L113" s="89">
        <v>0.01</v>
      </c>
      <c r="M113" s="91">
        <v>31.93</v>
      </c>
      <c r="N113" s="89">
        <v>92.009999999999991</v>
      </c>
      <c r="O113" s="89">
        <v>23.67</v>
      </c>
      <c r="P113" s="89">
        <v>317.70999999999998</v>
      </c>
      <c r="Q113" s="89">
        <v>1.2000000000000002</v>
      </c>
      <c r="R113" s="89">
        <v>1.43</v>
      </c>
      <c r="S113" s="89">
        <v>5.19</v>
      </c>
      <c r="T113" s="89">
        <v>0.04</v>
      </c>
    </row>
    <row r="114" spans="1:20" s="1" customFormat="1" x14ac:dyDescent="0.3">
      <c r="A114" s="90" t="s">
        <v>252</v>
      </c>
      <c r="B114" s="115" t="s">
        <v>175</v>
      </c>
      <c r="C114" s="140">
        <v>90</v>
      </c>
      <c r="D114" s="89">
        <v>16.54</v>
      </c>
      <c r="E114" s="89">
        <v>10.29</v>
      </c>
      <c r="F114" s="91">
        <v>0.8</v>
      </c>
      <c r="G114" s="89">
        <v>166.63</v>
      </c>
      <c r="H114" s="89">
        <v>7.0000000000000007E-2</v>
      </c>
      <c r="I114" s="89">
        <v>0.19</v>
      </c>
      <c r="J114" s="89">
        <v>1.66</v>
      </c>
      <c r="K114" s="89">
        <v>70.150000000000006</v>
      </c>
      <c r="L114" s="89">
        <v>0.13</v>
      </c>
      <c r="M114" s="89">
        <v>132.18</v>
      </c>
      <c r="N114" s="91">
        <v>197.5</v>
      </c>
      <c r="O114" s="89">
        <v>22.37</v>
      </c>
      <c r="P114" s="89">
        <v>203.95</v>
      </c>
      <c r="Q114" s="89">
        <v>0.74</v>
      </c>
      <c r="R114" s="89">
        <v>17.16</v>
      </c>
      <c r="S114" s="89">
        <v>2.92</v>
      </c>
      <c r="T114" s="89">
        <v>0.01</v>
      </c>
    </row>
    <row r="115" spans="1:20" s="1" customFormat="1" x14ac:dyDescent="0.3">
      <c r="A115" s="116" t="s">
        <v>607</v>
      </c>
      <c r="B115" s="115" t="s">
        <v>493</v>
      </c>
      <c r="C115" s="140">
        <v>150</v>
      </c>
      <c r="D115" s="89">
        <v>5.08</v>
      </c>
      <c r="E115" s="89">
        <v>4.72</v>
      </c>
      <c r="F115" s="89">
        <v>18.559999999999999</v>
      </c>
      <c r="G115" s="89">
        <v>139.16999999999999</v>
      </c>
      <c r="H115" s="89">
        <v>0.19</v>
      </c>
      <c r="I115" s="91">
        <v>0.2</v>
      </c>
      <c r="J115" s="91">
        <v>81.7</v>
      </c>
      <c r="K115" s="89">
        <v>631.42999999999995</v>
      </c>
      <c r="L115" s="89">
        <v>0.04</v>
      </c>
      <c r="M115" s="89">
        <v>86.14</v>
      </c>
      <c r="N115" s="89">
        <v>133.49</v>
      </c>
      <c r="O115" s="89">
        <v>47.05</v>
      </c>
      <c r="P115" s="89">
        <v>728.33</v>
      </c>
      <c r="Q115" s="89">
        <v>1.82</v>
      </c>
      <c r="R115" s="89">
        <v>1.62</v>
      </c>
      <c r="S115" s="89">
        <v>8.2200000000000006</v>
      </c>
      <c r="T115" s="89">
        <v>0.05</v>
      </c>
    </row>
    <row r="116" spans="1:20" s="1" customFormat="1" x14ac:dyDescent="0.3">
      <c r="A116" s="90" t="s">
        <v>254</v>
      </c>
      <c r="B116" s="115" t="s">
        <v>54</v>
      </c>
      <c r="C116" s="140">
        <v>200</v>
      </c>
      <c r="D116" s="89">
        <v>0.54</v>
      </c>
      <c r="E116" s="89">
        <v>0.22</v>
      </c>
      <c r="F116" s="89">
        <v>18.71</v>
      </c>
      <c r="G116" s="89">
        <v>89.33</v>
      </c>
      <c r="H116" s="89">
        <v>0.01</v>
      </c>
      <c r="I116" s="89">
        <v>0.05</v>
      </c>
      <c r="J116" s="90">
        <v>160</v>
      </c>
      <c r="K116" s="89">
        <v>130.72</v>
      </c>
      <c r="L116" s="92"/>
      <c r="M116" s="89">
        <v>9.93</v>
      </c>
      <c r="N116" s="89">
        <v>2.72</v>
      </c>
      <c r="O116" s="89">
        <v>2.72</v>
      </c>
      <c r="P116" s="89">
        <v>8.33</v>
      </c>
      <c r="Q116" s="89">
        <v>0.51</v>
      </c>
      <c r="R116" s="92"/>
      <c r="S116" s="92"/>
      <c r="T116" s="92"/>
    </row>
    <row r="117" spans="1:20" s="1" customFormat="1" x14ac:dyDescent="0.3">
      <c r="A117" s="116"/>
      <c r="B117" s="115" t="s">
        <v>465</v>
      </c>
      <c r="C117" s="140">
        <v>80</v>
      </c>
      <c r="D117" s="89">
        <v>5.43</v>
      </c>
      <c r="E117" s="89">
        <v>3.54</v>
      </c>
      <c r="F117" s="89">
        <v>33.93</v>
      </c>
      <c r="G117" s="89">
        <v>191.94</v>
      </c>
      <c r="H117" s="89">
        <v>0.21</v>
      </c>
      <c r="I117" s="89">
        <v>0.08</v>
      </c>
      <c r="J117" s="92"/>
      <c r="K117" s="89">
        <v>3.48</v>
      </c>
      <c r="L117" s="92"/>
      <c r="M117" s="89">
        <v>107.36</v>
      </c>
      <c r="N117" s="89">
        <v>122.32</v>
      </c>
      <c r="O117" s="91">
        <v>50.4</v>
      </c>
      <c r="P117" s="91">
        <v>90.6</v>
      </c>
      <c r="Q117" s="89">
        <v>2.13</v>
      </c>
      <c r="R117" s="89">
        <v>6.25</v>
      </c>
      <c r="S117" s="89">
        <v>0.51</v>
      </c>
      <c r="T117" s="92"/>
    </row>
    <row r="118" spans="1:20" s="1" customFormat="1" x14ac:dyDescent="0.3">
      <c r="A118" s="90" t="s">
        <v>228</v>
      </c>
      <c r="B118" s="115" t="s">
        <v>45</v>
      </c>
      <c r="C118" s="140">
        <v>100</v>
      </c>
      <c r="D118" s="91">
        <v>0.4</v>
      </c>
      <c r="E118" s="91">
        <v>0.4</v>
      </c>
      <c r="F118" s="91">
        <v>9.8000000000000007</v>
      </c>
      <c r="G118" s="90">
        <v>47</v>
      </c>
      <c r="H118" s="89">
        <v>0.03</v>
      </c>
      <c r="I118" s="89">
        <v>0.02</v>
      </c>
      <c r="J118" s="90">
        <v>10</v>
      </c>
      <c r="K118" s="90">
        <v>5</v>
      </c>
      <c r="L118" s="92"/>
      <c r="M118" s="90">
        <v>16</v>
      </c>
      <c r="N118" s="90">
        <v>11</v>
      </c>
      <c r="O118" s="90">
        <v>9</v>
      </c>
      <c r="P118" s="90">
        <v>278</v>
      </c>
      <c r="Q118" s="91">
        <v>2.2000000000000002</v>
      </c>
      <c r="R118" s="91">
        <v>0.3</v>
      </c>
      <c r="S118" s="90">
        <v>2</v>
      </c>
      <c r="T118" s="89">
        <v>0.01</v>
      </c>
    </row>
    <row r="119" spans="1:20" s="1" customFormat="1" x14ac:dyDescent="0.3">
      <c r="A119" s="208" t="s">
        <v>49</v>
      </c>
      <c r="B119" s="209"/>
      <c r="C119" s="140">
        <f>SUM(C112:C118)</f>
        <v>905</v>
      </c>
      <c r="D119" s="89">
        <v>34.78</v>
      </c>
      <c r="E119" s="89">
        <v>32.68</v>
      </c>
      <c r="F119" s="89">
        <v>96.16</v>
      </c>
      <c r="G119" s="89">
        <v>841.35</v>
      </c>
      <c r="H119" s="89">
        <v>0.61</v>
      </c>
      <c r="I119" s="89">
        <v>0.65</v>
      </c>
      <c r="J119" s="89">
        <v>279.29000000000002</v>
      </c>
      <c r="K119" s="89">
        <v>1093.57</v>
      </c>
      <c r="L119" s="89">
        <v>0.18</v>
      </c>
      <c r="M119" s="89">
        <v>396.24</v>
      </c>
      <c r="N119" s="89">
        <v>580.75</v>
      </c>
      <c r="O119" s="89">
        <v>165.28</v>
      </c>
      <c r="P119" s="89">
        <v>1756.07</v>
      </c>
      <c r="Q119" s="89">
        <v>9.07</v>
      </c>
      <c r="R119" s="89">
        <v>26.98</v>
      </c>
      <c r="S119" s="89">
        <v>20.32</v>
      </c>
      <c r="T119" s="89">
        <v>0.12</v>
      </c>
    </row>
    <row r="120" spans="1:20" s="1" customFormat="1" x14ac:dyDescent="0.3">
      <c r="A120" s="205" t="s">
        <v>14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</row>
    <row r="121" spans="1:20" s="1" customFormat="1" x14ac:dyDescent="0.3">
      <c r="A121" s="117"/>
      <c r="B121" s="115" t="s">
        <v>649</v>
      </c>
      <c r="C121" s="140">
        <v>25</v>
      </c>
      <c r="D121" s="149">
        <v>2.5299999999999998</v>
      </c>
      <c r="E121" s="149">
        <v>5.03</v>
      </c>
      <c r="F121" s="149">
        <v>11.47</v>
      </c>
      <c r="G121" s="149">
        <v>101.71</v>
      </c>
      <c r="H121" s="149">
        <v>7.0000000000000007E-2</v>
      </c>
      <c r="I121" s="149">
        <v>0.05</v>
      </c>
      <c r="J121" s="149">
        <v>0.08</v>
      </c>
      <c r="K121" s="149">
        <v>20.329999999999998</v>
      </c>
      <c r="L121" s="149">
        <v>0.01</v>
      </c>
      <c r="M121" s="149">
        <v>23.02</v>
      </c>
      <c r="N121" s="149">
        <v>49.13</v>
      </c>
      <c r="O121" s="149">
        <v>8.91</v>
      </c>
      <c r="P121" s="149">
        <v>41.54</v>
      </c>
      <c r="Q121" s="149">
        <v>0.64</v>
      </c>
      <c r="R121" s="149">
        <v>0.93</v>
      </c>
      <c r="S121" s="149">
        <v>1.71</v>
      </c>
      <c r="T121" s="148"/>
    </row>
    <row r="122" spans="1:20" s="1" customFormat="1" x14ac:dyDescent="0.3">
      <c r="A122" s="90" t="s">
        <v>232</v>
      </c>
      <c r="B122" s="115" t="s">
        <v>449</v>
      </c>
      <c r="C122" s="140">
        <v>200</v>
      </c>
      <c r="D122" s="149">
        <v>0.59</v>
      </c>
      <c r="E122" s="149">
        <v>0.05</v>
      </c>
      <c r="F122" s="149">
        <v>18.579999999999998</v>
      </c>
      <c r="G122" s="149">
        <v>77.94</v>
      </c>
      <c r="H122" s="149">
        <v>0.02</v>
      </c>
      <c r="I122" s="149">
        <v>0.02</v>
      </c>
      <c r="J122" s="150">
        <v>0.6</v>
      </c>
      <c r="K122" s="148"/>
      <c r="L122" s="148"/>
      <c r="M122" s="149">
        <v>24.33</v>
      </c>
      <c r="N122" s="150">
        <v>21.9</v>
      </c>
      <c r="O122" s="149">
        <v>15.75</v>
      </c>
      <c r="P122" s="149">
        <v>0.33</v>
      </c>
      <c r="Q122" s="149">
        <v>0.51</v>
      </c>
      <c r="R122" s="148"/>
      <c r="S122" s="148"/>
      <c r="T122" s="148"/>
    </row>
    <row r="123" spans="1:20" s="1" customFormat="1" x14ac:dyDescent="0.3">
      <c r="A123" s="90" t="s">
        <v>228</v>
      </c>
      <c r="B123" s="115" t="s">
        <v>92</v>
      </c>
      <c r="C123" s="140">
        <v>100</v>
      </c>
      <c r="D123" s="150">
        <v>1.5</v>
      </c>
      <c r="E123" s="150">
        <v>0.5</v>
      </c>
      <c r="F123" s="147">
        <v>21</v>
      </c>
      <c r="G123" s="147">
        <v>96</v>
      </c>
      <c r="H123" s="149">
        <v>0.04</v>
      </c>
      <c r="I123" s="149">
        <v>0.05</v>
      </c>
      <c r="J123" s="147">
        <v>10</v>
      </c>
      <c r="K123" s="147">
        <v>20</v>
      </c>
      <c r="L123" s="148"/>
      <c r="M123" s="147">
        <v>8</v>
      </c>
      <c r="N123" s="147">
        <v>28</v>
      </c>
      <c r="O123" s="147">
        <v>42</v>
      </c>
      <c r="P123" s="147">
        <v>348</v>
      </c>
      <c r="Q123" s="150">
        <v>0.6</v>
      </c>
      <c r="R123" s="147">
        <v>1</v>
      </c>
      <c r="S123" s="149">
        <v>0.05</v>
      </c>
      <c r="T123" s="148"/>
    </row>
    <row r="124" spans="1:20" s="1" customFormat="1" x14ac:dyDescent="0.3">
      <c r="A124" s="208" t="s">
        <v>74</v>
      </c>
      <c r="B124" s="209"/>
      <c r="C124" s="140">
        <f>SUM(C121:C123)</f>
        <v>325</v>
      </c>
      <c r="D124" s="149">
        <v>4.62</v>
      </c>
      <c r="E124" s="149">
        <v>5.58</v>
      </c>
      <c r="F124" s="149">
        <v>51.05</v>
      </c>
      <c r="G124" s="149">
        <v>275.64999999999998</v>
      </c>
      <c r="H124" s="149">
        <v>0.13</v>
      </c>
      <c r="I124" s="149">
        <v>0.12</v>
      </c>
      <c r="J124" s="149">
        <v>10.68</v>
      </c>
      <c r="K124" s="149">
        <v>40.33</v>
      </c>
      <c r="L124" s="149">
        <v>0.01</v>
      </c>
      <c r="M124" s="149">
        <v>55.35</v>
      </c>
      <c r="N124" s="149">
        <v>99.03</v>
      </c>
      <c r="O124" s="149">
        <v>66.66</v>
      </c>
      <c r="P124" s="149">
        <v>389.87</v>
      </c>
      <c r="Q124" s="149">
        <v>1.75</v>
      </c>
      <c r="R124" s="149">
        <v>1.93</v>
      </c>
      <c r="S124" s="149">
        <v>1.76</v>
      </c>
      <c r="T124" s="148"/>
    </row>
    <row r="125" spans="1:20" s="1" customFormat="1" x14ac:dyDescent="0.3">
      <c r="A125" s="208" t="s">
        <v>50</v>
      </c>
      <c r="B125" s="209"/>
      <c r="C125" s="140">
        <f>C124+C119+C110</f>
        <v>1835</v>
      </c>
      <c r="D125" s="149">
        <v>59.01</v>
      </c>
      <c r="E125" s="149">
        <v>63.36</v>
      </c>
      <c r="F125" s="149">
        <v>226.66</v>
      </c>
      <c r="G125" s="149">
        <v>1744.78</v>
      </c>
      <c r="H125" s="149">
        <v>0.99</v>
      </c>
      <c r="I125" s="149">
        <v>1.34</v>
      </c>
      <c r="J125" s="149">
        <v>299.97000000000003</v>
      </c>
      <c r="K125" s="150">
        <v>1396.3</v>
      </c>
      <c r="L125" s="149">
        <v>1.47</v>
      </c>
      <c r="M125" s="149">
        <v>869.46</v>
      </c>
      <c r="N125" s="150">
        <v>1096.2</v>
      </c>
      <c r="O125" s="149">
        <v>312.41000000000003</v>
      </c>
      <c r="P125" s="150">
        <v>2735.2</v>
      </c>
      <c r="Q125" s="150">
        <v>17.399999999999999</v>
      </c>
      <c r="R125" s="149">
        <v>54.97</v>
      </c>
      <c r="S125" s="149">
        <v>46.39</v>
      </c>
      <c r="T125" s="150">
        <v>0.2</v>
      </c>
    </row>
    <row r="126" spans="1:20" s="1" customFormat="1" x14ac:dyDescent="0.3">
      <c r="A126" s="118"/>
      <c r="B126" s="125"/>
      <c r="C126" s="141"/>
      <c r="D126" s="119"/>
      <c r="E126" s="119"/>
      <c r="F126" s="119"/>
      <c r="G126" s="119"/>
      <c r="H126" s="119"/>
      <c r="I126" s="119"/>
      <c r="J126" s="119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</row>
    <row r="127" spans="1:20" s="1" customFormat="1" x14ac:dyDescent="0.3">
      <c r="A127" s="196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</row>
    <row r="128" spans="1:20" s="1" customFormat="1" x14ac:dyDescent="0.3">
      <c r="A128" s="197"/>
      <c r="B128" s="197"/>
      <c r="C128" s="141"/>
      <c r="D128" s="120"/>
      <c r="E128" s="121"/>
      <c r="F128" s="119"/>
      <c r="G128" s="119"/>
      <c r="H128" s="120"/>
      <c r="I128" s="120"/>
      <c r="J128" s="120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</row>
    <row r="129" spans="1:20" s="1" customFormat="1" x14ac:dyDescent="0.3">
      <c r="A129" s="198"/>
      <c r="B129" s="198"/>
      <c r="C129" s="141"/>
      <c r="D129" s="120"/>
      <c r="E129" s="119"/>
      <c r="F129" s="119"/>
      <c r="G129" s="119"/>
      <c r="H129" s="120"/>
      <c r="I129" s="120"/>
      <c r="J129" s="120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</row>
    <row r="130" spans="1:20" s="1" customFormat="1" x14ac:dyDescent="0.3">
      <c r="A130" s="199" t="s">
        <v>27</v>
      </c>
      <c r="B130" s="199" t="s">
        <v>28</v>
      </c>
      <c r="C130" s="199" t="s">
        <v>581</v>
      </c>
      <c r="D130" s="206" t="s">
        <v>30</v>
      </c>
      <c r="E130" s="206"/>
      <c r="F130" s="206"/>
      <c r="G130" s="199" t="s">
        <v>582</v>
      </c>
      <c r="H130" s="206" t="s">
        <v>32</v>
      </c>
      <c r="I130" s="206"/>
      <c r="J130" s="206"/>
      <c r="K130" s="206"/>
      <c r="L130" s="206"/>
      <c r="M130" s="206" t="s">
        <v>33</v>
      </c>
      <c r="N130" s="206"/>
      <c r="O130" s="206"/>
      <c r="P130" s="206"/>
      <c r="Q130" s="206"/>
      <c r="R130" s="206"/>
      <c r="S130" s="206"/>
      <c r="T130" s="206"/>
    </row>
    <row r="131" spans="1:20" s="1" customFormat="1" x14ac:dyDescent="0.3">
      <c r="A131" s="200"/>
      <c r="B131" s="201"/>
      <c r="C131" s="200"/>
      <c r="D131" s="114" t="s">
        <v>34</v>
      </c>
      <c r="E131" s="114" t="s">
        <v>35</v>
      </c>
      <c r="F131" s="114" t="s">
        <v>36</v>
      </c>
      <c r="G131" s="200"/>
      <c r="H131" s="114" t="s">
        <v>37</v>
      </c>
      <c r="I131" s="114" t="s">
        <v>583</v>
      </c>
      <c r="J131" s="114" t="s">
        <v>584</v>
      </c>
      <c r="K131" s="114" t="s">
        <v>585</v>
      </c>
      <c r="L131" s="114" t="s">
        <v>586</v>
      </c>
      <c r="M131" s="114" t="s">
        <v>38</v>
      </c>
      <c r="N131" s="114" t="s">
        <v>39</v>
      </c>
      <c r="O131" s="114" t="s">
        <v>40</v>
      </c>
      <c r="P131" s="114" t="s">
        <v>587</v>
      </c>
      <c r="Q131" s="114" t="s">
        <v>41</v>
      </c>
      <c r="R131" s="114" t="s">
        <v>413</v>
      </c>
      <c r="S131" s="114" t="s">
        <v>412</v>
      </c>
      <c r="T131" s="114" t="s">
        <v>414</v>
      </c>
    </row>
    <row r="132" spans="1:20" s="1" customFormat="1" x14ac:dyDescent="0.3">
      <c r="A132" s="88">
        <v>1</v>
      </c>
      <c r="B132" s="124">
        <v>2</v>
      </c>
      <c r="C132" s="140">
        <v>3</v>
      </c>
      <c r="D132" s="88">
        <v>4</v>
      </c>
      <c r="E132" s="88">
        <v>5</v>
      </c>
      <c r="F132" s="88">
        <v>6</v>
      </c>
      <c r="G132" s="88">
        <v>7</v>
      </c>
      <c r="H132" s="88">
        <v>8</v>
      </c>
      <c r="I132" s="88">
        <v>9</v>
      </c>
      <c r="J132" s="88">
        <v>10</v>
      </c>
      <c r="K132" s="88">
        <v>11</v>
      </c>
      <c r="L132" s="88">
        <v>12</v>
      </c>
      <c r="M132" s="88">
        <v>13</v>
      </c>
      <c r="N132" s="88">
        <v>14</v>
      </c>
      <c r="O132" s="88">
        <v>15</v>
      </c>
      <c r="P132" s="88">
        <v>16</v>
      </c>
      <c r="Q132" s="88">
        <v>17</v>
      </c>
      <c r="R132" s="88">
        <v>18</v>
      </c>
      <c r="S132" s="88">
        <v>19</v>
      </c>
      <c r="T132" s="88">
        <v>20</v>
      </c>
    </row>
    <row r="133" spans="1:20" s="1" customFormat="1" x14ac:dyDescent="0.3">
      <c r="A133" s="205" t="s">
        <v>608</v>
      </c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</row>
    <row r="134" spans="1:20" s="1" customFormat="1" x14ac:dyDescent="0.3">
      <c r="A134" s="205" t="s">
        <v>42</v>
      </c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</row>
    <row r="135" spans="1:20" s="1" customFormat="1" x14ac:dyDescent="0.3">
      <c r="A135" s="90" t="s">
        <v>223</v>
      </c>
      <c r="B135" s="115" t="s">
        <v>43</v>
      </c>
      <c r="C135" s="140">
        <v>10</v>
      </c>
      <c r="D135" s="89">
        <v>0.08</v>
      </c>
      <c r="E135" s="89">
        <v>7.25</v>
      </c>
      <c r="F135" s="89">
        <v>0.13</v>
      </c>
      <c r="G135" s="91">
        <v>66.099999999999994</v>
      </c>
      <c r="H135" s="92"/>
      <c r="I135" s="89">
        <v>0.01</v>
      </c>
      <c r="J135" s="92"/>
      <c r="K135" s="90">
        <v>45</v>
      </c>
      <c r="L135" s="89">
        <v>0.13</v>
      </c>
      <c r="M135" s="91">
        <v>2.4</v>
      </c>
      <c r="N135" s="90">
        <v>3</v>
      </c>
      <c r="O135" s="89">
        <v>0.05</v>
      </c>
      <c r="P135" s="90">
        <v>3</v>
      </c>
      <c r="Q135" s="89">
        <v>0.02</v>
      </c>
      <c r="R135" s="91">
        <v>0.1</v>
      </c>
      <c r="S135" s="92"/>
      <c r="T135" s="92"/>
    </row>
    <row r="136" spans="1:20" s="1" customFormat="1" x14ac:dyDescent="0.3">
      <c r="A136" s="89" t="s">
        <v>609</v>
      </c>
      <c r="B136" s="115" t="s">
        <v>212</v>
      </c>
      <c r="C136" s="140">
        <v>90</v>
      </c>
      <c r="D136" s="89">
        <v>15.13</v>
      </c>
      <c r="E136" s="89">
        <v>9.4600000000000009</v>
      </c>
      <c r="F136" s="89">
        <v>5.74</v>
      </c>
      <c r="G136" s="91">
        <v>173.8</v>
      </c>
      <c r="H136" s="89">
        <v>0.09</v>
      </c>
      <c r="I136" s="89">
        <v>0.17</v>
      </c>
      <c r="J136" s="89">
        <v>2.29</v>
      </c>
      <c r="K136" s="89">
        <v>29.58</v>
      </c>
      <c r="L136" s="89">
        <v>0.02</v>
      </c>
      <c r="M136" s="89">
        <v>33.53</v>
      </c>
      <c r="N136" s="89">
        <v>162.35</v>
      </c>
      <c r="O136" s="89">
        <v>22.95</v>
      </c>
      <c r="P136" s="89">
        <v>240.07</v>
      </c>
      <c r="Q136" s="89">
        <v>0.82</v>
      </c>
      <c r="R136" s="89">
        <v>17.07</v>
      </c>
      <c r="S136" s="89">
        <v>2.73</v>
      </c>
      <c r="T136" s="89">
        <v>0.01</v>
      </c>
    </row>
    <row r="137" spans="1:20" s="1" customFormat="1" x14ac:dyDescent="0.3">
      <c r="A137" s="90" t="s">
        <v>280</v>
      </c>
      <c r="B137" s="115" t="s">
        <v>200</v>
      </c>
      <c r="C137" s="140">
        <v>150</v>
      </c>
      <c r="D137" s="91">
        <v>4.5</v>
      </c>
      <c r="E137" s="91">
        <v>1.9</v>
      </c>
      <c r="F137" s="89">
        <v>36.68</v>
      </c>
      <c r="G137" s="89">
        <v>182.24</v>
      </c>
      <c r="H137" s="89">
        <v>0.27</v>
      </c>
      <c r="I137" s="89">
        <v>0.16</v>
      </c>
      <c r="J137" s="90">
        <v>45</v>
      </c>
      <c r="K137" s="89">
        <v>6.75</v>
      </c>
      <c r="L137" s="92"/>
      <c r="M137" s="89">
        <v>24.34</v>
      </c>
      <c r="N137" s="91">
        <v>130.9</v>
      </c>
      <c r="O137" s="89">
        <v>51.86</v>
      </c>
      <c r="P137" s="89">
        <v>1278.05</v>
      </c>
      <c r="Q137" s="89">
        <v>2.04</v>
      </c>
      <c r="R137" s="89">
        <v>0.61</v>
      </c>
      <c r="S137" s="89">
        <v>11.25</v>
      </c>
      <c r="T137" s="89">
        <v>7.0000000000000007E-2</v>
      </c>
    </row>
    <row r="138" spans="1:20" s="1" customFormat="1" x14ac:dyDescent="0.3">
      <c r="A138" s="90" t="s">
        <v>243</v>
      </c>
      <c r="B138" s="115" t="s">
        <v>420</v>
      </c>
      <c r="C138" s="140">
        <v>200</v>
      </c>
      <c r="D138" s="91">
        <v>0.2</v>
      </c>
      <c r="E138" s="89">
        <v>0.02</v>
      </c>
      <c r="F138" s="89">
        <v>11.05</v>
      </c>
      <c r="G138" s="89">
        <v>45.41</v>
      </c>
      <c r="H138" s="92"/>
      <c r="I138" s="89">
        <v>0.01</v>
      </c>
      <c r="J138" s="91">
        <v>0.1</v>
      </c>
      <c r="K138" s="91">
        <v>0.5</v>
      </c>
      <c r="L138" s="92"/>
      <c r="M138" s="89">
        <v>5.28</v>
      </c>
      <c r="N138" s="89">
        <v>8.24</v>
      </c>
      <c r="O138" s="91">
        <v>4.4000000000000004</v>
      </c>
      <c r="P138" s="89">
        <v>25.13</v>
      </c>
      <c r="Q138" s="89">
        <v>0.85</v>
      </c>
      <c r="R138" s="92"/>
      <c r="S138" s="92"/>
      <c r="T138" s="92"/>
    </row>
    <row r="139" spans="1:20" s="1" customFormat="1" x14ac:dyDescent="0.3">
      <c r="A139" s="116"/>
      <c r="B139" s="115" t="s">
        <v>465</v>
      </c>
      <c r="C139" s="140">
        <v>30</v>
      </c>
      <c r="D139" s="89">
        <v>2.19</v>
      </c>
      <c r="E139" s="89">
        <v>1.23</v>
      </c>
      <c r="F139" s="89">
        <v>13.85</v>
      </c>
      <c r="G139" s="89">
        <v>76.16</v>
      </c>
      <c r="H139" s="89">
        <v>0.08</v>
      </c>
      <c r="I139" s="89">
        <v>0.03</v>
      </c>
      <c r="J139" s="92"/>
      <c r="K139" s="89">
        <v>1.38</v>
      </c>
      <c r="L139" s="92"/>
      <c r="M139" s="89">
        <v>38.119999999999997</v>
      </c>
      <c r="N139" s="89">
        <v>48.41</v>
      </c>
      <c r="O139" s="89">
        <v>18.32</v>
      </c>
      <c r="P139" s="89">
        <v>36.04</v>
      </c>
      <c r="Q139" s="89">
        <v>0.83</v>
      </c>
      <c r="R139" s="89">
        <v>2.3199999999999998</v>
      </c>
      <c r="S139" s="89">
        <v>0.18</v>
      </c>
      <c r="T139" s="92"/>
    </row>
    <row r="140" spans="1:20" s="1" customFormat="1" x14ac:dyDescent="0.3">
      <c r="A140" s="90" t="s">
        <v>228</v>
      </c>
      <c r="B140" s="115" t="s">
        <v>45</v>
      </c>
      <c r="C140" s="140">
        <v>100</v>
      </c>
      <c r="D140" s="91">
        <v>0.4</v>
      </c>
      <c r="E140" s="91">
        <v>0.4</v>
      </c>
      <c r="F140" s="91">
        <v>9.8000000000000007</v>
      </c>
      <c r="G140" s="90">
        <v>47</v>
      </c>
      <c r="H140" s="89">
        <v>0.03</v>
      </c>
      <c r="I140" s="89">
        <v>0.02</v>
      </c>
      <c r="J140" s="90">
        <v>10</v>
      </c>
      <c r="K140" s="90">
        <v>5</v>
      </c>
      <c r="L140" s="92"/>
      <c r="M140" s="90">
        <v>16</v>
      </c>
      <c r="N140" s="90">
        <v>11</v>
      </c>
      <c r="O140" s="90">
        <v>9</v>
      </c>
      <c r="P140" s="90">
        <v>278</v>
      </c>
      <c r="Q140" s="91">
        <v>2.2000000000000002</v>
      </c>
      <c r="R140" s="91">
        <v>0.3</v>
      </c>
      <c r="S140" s="90">
        <v>2</v>
      </c>
      <c r="T140" s="89">
        <v>0.01</v>
      </c>
    </row>
    <row r="141" spans="1:20" s="1" customFormat="1" x14ac:dyDescent="0.3">
      <c r="A141" s="208" t="s">
        <v>46</v>
      </c>
      <c r="B141" s="209"/>
      <c r="C141" s="140">
        <f>SUM(C135:C140)</f>
        <v>580</v>
      </c>
      <c r="D141" s="91">
        <v>22.5</v>
      </c>
      <c r="E141" s="89">
        <v>20.260000000000002</v>
      </c>
      <c r="F141" s="89">
        <v>77.25</v>
      </c>
      <c r="G141" s="89">
        <v>590.71</v>
      </c>
      <c r="H141" s="89">
        <v>0.47</v>
      </c>
      <c r="I141" s="91">
        <v>0.4</v>
      </c>
      <c r="J141" s="89">
        <v>57.39</v>
      </c>
      <c r="K141" s="89">
        <v>88.21</v>
      </c>
      <c r="L141" s="89">
        <v>0.15</v>
      </c>
      <c r="M141" s="89">
        <v>119.67</v>
      </c>
      <c r="N141" s="91">
        <v>363.9</v>
      </c>
      <c r="O141" s="89">
        <v>106.58</v>
      </c>
      <c r="P141" s="89">
        <v>1860.29</v>
      </c>
      <c r="Q141" s="89">
        <v>6.76</v>
      </c>
      <c r="R141" s="91">
        <v>20.399999999999999</v>
      </c>
      <c r="S141" s="89">
        <v>16.16</v>
      </c>
      <c r="T141" s="89">
        <v>0.09</v>
      </c>
    </row>
    <row r="142" spans="1:20" s="1" customFormat="1" x14ac:dyDescent="0.3">
      <c r="A142" s="205" t="s">
        <v>13</v>
      </c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</row>
    <row r="143" spans="1:20" s="1" customFormat="1" x14ac:dyDescent="0.3">
      <c r="A143" s="90" t="s">
        <v>610</v>
      </c>
      <c r="B143" s="115" t="s">
        <v>173</v>
      </c>
      <c r="C143" s="140">
        <v>60</v>
      </c>
      <c r="D143" s="130">
        <v>1.23</v>
      </c>
      <c r="E143" s="130">
        <v>4.6500000000000004</v>
      </c>
      <c r="F143" s="130">
        <v>2.71</v>
      </c>
      <c r="G143" s="130">
        <v>59.98</v>
      </c>
      <c r="H143" s="130">
        <v>0.03</v>
      </c>
      <c r="I143" s="130">
        <v>0.06</v>
      </c>
      <c r="J143" s="130">
        <v>1.89</v>
      </c>
      <c r="K143" s="130">
        <v>553.67999999999995</v>
      </c>
      <c r="L143" s="130">
        <v>0.11</v>
      </c>
      <c r="M143" s="130">
        <v>21.94</v>
      </c>
      <c r="N143" s="130">
        <v>39.61</v>
      </c>
      <c r="O143" s="130">
        <v>56.83</v>
      </c>
      <c r="P143" s="130">
        <v>322.93</v>
      </c>
      <c r="Q143" s="130">
        <v>4.6399999999999997</v>
      </c>
      <c r="R143" s="130">
        <v>1.75</v>
      </c>
      <c r="S143" s="130">
        <v>677.35</v>
      </c>
      <c r="T143" s="130">
        <v>0.11</v>
      </c>
    </row>
    <row r="144" spans="1:20" s="1" customFormat="1" ht="33" x14ac:dyDescent="0.3">
      <c r="A144" s="90" t="s">
        <v>238</v>
      </c>
      <c r="B144" s="115" t="s">
        <v>570</v>
      </c>
      <c r="C144" s="140">
        <v>215</v>
      </c>
      <c r="D144" s="89">
        <v>6.07</v>
      </c>
      <c r="E144" s="89">
        <v>7</v>
      </c>
      <c r="F144" s="89">
        <v>14.120000000000001</v>
      </c>
      <c r="G144" s="89">
        <v>144.14999999999998</v>
      </c>
      <c r="H144" s="89">
        <v>0.1</v>
      </c>
      <c r="I144" s="89">
        <v>0.09</v>
      </c>
      <c r="J144" s="91">
        <v>13.700000000000001</v>
      </c>
      <c r="K144" s="91">
        <v>202.4</v>
      </c>
      <c r="L144" s="92">
        <v>0</v>
      </c>
      <c r="M144" s="89">
        <v>16.57</v>
      </c>
      <c r="N144" s="89">
        <v>96.19</v>
      </c>
      <c r="O144" s="89">
        <v>27.25</v>
      </c>
      <c r="P144" s="89">
        <v>467.23</v>
      </c>
      <c r="Q144" s="89">
        <v>1.4</v>
      </c>
      <c r="R144" s="89">
        <v>0.84</v>
      </c>
      <c r="S144" s="89">
        <v>5.76</v>
      </c>
      <c r="T144" s="89">
        <v>0.05</v>
      </c>
    </row>
    <row r="145" spans="1:20" s="1" customFormat="1" x14ac:dyDescent="0.3">
      <c r="A145" s="89" t="s">
        <v>589</v>
      </c>
      <c r="B145" s="115" t="s">
        <v>573</v>
      </c>
      <c r="C145" s="140">
        <v>90</v>
      </c>
      <c r="D145" s="89">
        <v>14.54</v>
      </c>
      <c r="E145" s="91">
        <v>14.1</v>
      </c>
      <c r="F145" s="89">
        <v>2.36</v>
      </c>
      <c r="G145" s="89">
        <v>195.29</v>
      </c>
      <c r="H145" s="89">
        <v>0.08</v>
      </c>
      <c r="I145" s="89">
        <v>0.13</v>
      </c>
      <c r="J145" s="89">
        <v>10.85</v>
      </c>
      <c r="K145" s="91">
        <v>153.19999999999999</v>
      </c>
      <c r="L145" s="92"/>
      <c r="M145" s="89">
        <v>16.66</v>
      </c>
      <c r="N145" s="91">
        <v>157.9</v>
      </c>
      <c r="O145" s="89">
        <v>27.31</v>
      </c>
      <c r="P145" s="89">
        <v>381.03</v>
      </c>
      <c r="Q145" s="89">
        <v>2.48</v>
      </c>
      <c r="R145" s="91">
        <v>0.2</v>
      </c>
      <c r="S145" s="89">
        <v>6.63</v>
      </c>
      <c r="T145" s="89">
        <v>0.06</v>
      </c>
    </row>
    <row r="146" spans="1:20" s="1" customFormat="1" x14ac:dyDescent="0.3">
      <c r="A146" s="89" t="s">
        <v>611</v>
      </c>
      <c r="B146" s="115" t="s">
        <v>437</v>
      </c>
      <c r="C146" s="140">
        <v>150</v>
      </c>
      <c r="D146" s="89">
        <v>3.45</v>
      </c>
      <c r="E146" s="91">
        <v>4.0999999999999996</v>
      </c>
      <c r="F146" s="89">
        <v>32.770000000000003</v>
      </c>
      <c r="G146" s="89">
        <v>182.22</v>
      </c>
      <c r="H146" s="89">
        <v>0.06</v>
      </c>
      <c r="I146" s="89">
        <v>0.04</v>
      </c>
      <c r="J146" s="90">
        <v>4</v>
      </c>
      <c r="K146" s="91">
        <v>422.5</v>
      </c>
      <c r="L146" s="89">
        <v>7.0000000000000007E-2</v>
      </c>
      <c r="M146" s="89">
        <v>19.02</v>
      </c>
      <c r="N146" s="91">
        <v>88.4</v>
      </c>
      <c r="O146" s="89">
        <v>31.33</v>
      </c>
      <c r="P146" s="90">
        <v>133</v>
      </c>
      <c r="Q146" s="89">
        <v>0.78</v>
      </c>
      <c r="R146" s="89">
        <v>6.11</v>
      </c>
      <c r="S146" s="89">
        <v>2.4500000000000002</v>
      </c>
      <c r="T146" s="89">
        <v>0.04</v>
      </c>
    </row>
    <row r="147" spans="1:20" s="1" customFormat="1" x14ac:dyDescent="0.3">
      <c r="A147" s="90" t="s">
        <v>247</v>
      </c>
      <c r="B147" s="115" t="s">
        <v>91</v>
      </c>
      <c r="C147" s="140">
        <v>200</v>
      </c>
      <c r="D147" s="89">
        <v>0.14000000000000001</v>
      </c>
      <c r="E147" s="91">
        <v>0.1</v>
      </c>
      <c r="F147" s="89">
        <v>12.62</v>
      </c>
      <c r="G147" s="89">
        <v>53.09</v>
      </c>
      <c r="H147" s="92"/>
      <c r="I147" s="92"/>
      <c r="J147" s="90">
        <v>3</v>
      </c>
      <c r="K147" s="91">
        <v>1.6</v>
      </c>
      <c r="L147" s="92"/>
      <c r="M147" s="89">
        <v>5.33</v>
      </c>
      <c r="N147" s="91">
        <v>3.2</v>
      </c>
      <c r="O147" s="91">
        <v>1.4</v>
      </c>
      <c r="P147" s="89">
        <v>18.329999999999998</v>
      </c>
      <c r="Q147" s="89">
        <v>0.11</v>
      </c>
      <c r="R147" s="92"/>
      <c r="S147" s="92"/>
      <c r="T147" s="92"/>
    </row>
    <row r="148" spans="1:20" s="1" customFormat="1" x14ac:dyDescent="0.3">
      <c r="A148" s="116"/>
      <c r="B148" s="115" t="s">
        <v>465</v>
      </c>
      <c r="C148" s="140">
        <v>70</v>
      </c>
      <c r="D148" s="89">
        <v>4.7699999999999996</v>
      </c>
      <c r="E148" s="89">
        <v>2.98</v>
      </c>
      <c r="F148" s="89">
        <v>30.09</v>
      </c>
      <c r="G148" s="91">
        <v>168.6</v>
      </c>
      <c r="H148" s="89">
        <v>0.19</v>
      </c>
      <c r="I148" s="89">
        <v>7.0000000000000007E-2</v>
      </c>
      <c r="J148" s="92"/>
      <c r="K148" s="89">
        <v>3.12</v>
      </c>
      <c r="L148" s="92"/>
      <c r="M148" s="89">
        <v>91.38</v>
      </c>
      <c r="N148" s="89">
        <v>107.07</v>
      </c>
      <c r="O148" s="89">
        <v>43.04</v>
      </c>
      <c r="P148" s="89">
        <v>80.040000000000006</v>
      </c>
      <c r="Q148" s="89">
        <v>1.85</v>
      </c>
      <c r="R148" s="89">
        <v>5.39</v>
      </c>
      <c r="S148" s="89">
        <v>0.44</v>
      </c>
      <c r="T148" s="92"/>
    </row>
    <row r="149" spans="1:20" s="1" customFormat="1" x14ac:dyDescent="0.3">
      <c r="A149" s="90" t="s">
        <v>228</v>
      </c>
      <c r="B149" s="115" t="s">
        <v>51</v>
      </c>
      <c r="C149" s="140">
        <v>100</v>
      </c>
      <c r="D149" s="91">
        <v>0.4</v>
      </c>
      <c r="E149" s="91">
        <v>0.3</v>
      </c>
      <c r="F149" s="91">
        <v>10.3</v>
      </c>
      <c r="G149" s="90">
        <v>47</v>
      </c>
      <c r="H149" s="89">
        <v>0.02</v>
      </c>
      <c r="I149" s="89">
        <v>0.03</v>
      </c>
      <c r="J149" s="90">
        <v>5</v>
      </c>
      <c r="K149" s="90">
        <v>2</v>
      </c>
      <c r="L149" s="92"/>
      <c r="M149" s="90">
        <v>19</v>
      </c>
      <c r="N149" s="90">
        <v>16</v>
      </c>
      <c r="O149" s="90">
        <v>12</v>
      </c>
      <c r="P149" s="90">
        <v>155</v>
      </c>
      <c r="Q149" s="91">
        <v>2.2999999999999998</v>
      </c>
      <c r="R149" s="91">
        <v>0.1</v>
      </c>
      <c r="S149" s="90">
        <v>1</v>
      </c>
      <c r="T149" s="89">
        <v>0.01</v>
      </c>
    </row>
    <row r="150" spans="1:20" s="1" customFormat="1" x14ac:dyDescent="0.3">
      <c r="A150" s="208" t="s">
        <v>49</v>
      </c>
      <c r="B150" s="209"/>
      <c r="C150" s="140">
        <f>SUM(C143:C149)</f>
        <v>885</v>
      </c>
      <c r="D150" s="131">
        <v>30.6</v>
      </c>
      <c r="E150" s="130">
        <v>33.229999999999997</v>
      </c>
      <c r="F150" s="130">
        <v>104.97</v>
      </c>
      <c r="G150" s="130">
        <v>850.33</v>
      </c>
      <c r="H150" s="130">
        <v>0.48</v>
      </c>
      <c r="I150" s="130">
        <v>0.42</v>
      </c>
      <c r="J150" s="130">
        <v>38.44</v>
      </c>
      <c r="K150" s="131">
        <v>1338.5</v>
      </c>
      <c r="L150" s="130">
        <v>0.18</v>
      </c>
      <c r="M150" s="131">
        <v>189.9</v>
      </c>
      <c r="N150" s="130">
        <v>508.37</v>
      </c>
      <c r="O150" s="130">
        <v>199.16</v>
      </c>
      <c r="P150" s="130">
        <v>1557.56</v>
      </c>
      <c r="Q150" s="130">
        <v>13.56</v>
      </c>
      <c r="R150" s="130">
        <v>14.39</v>
      </c>
      <c r="S150" s="130">
        <v>693.63</v>
      </c>
      <c r="T150" s="130">
        <v>0.27</v>
      </c>
    </row>
    <row r="151" spans="1:20" s="1" customFormat="1" x14ac:dyDescent="0.3">
      <c r="A151" s="205" t="s">
        <v>14</v>
      </c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</row>
    <row r="152" spans="1:20" s="1" customFormat="1" x14ac:dyDescent="0.3">
      <c r="A152" s="89" t="s">
        <v>595</v>
      </c>
      <c r="B152" s="115" t="s">
        <v>478</v>
      </c>
      <c r="C152" s="140">
        <v>100</v>
      </c>
      <c r="D152" s="169">
        <v>1.92</v>
      </c>
      <c r="E152" s="169">
        <v>0.03</v>
      </c>
      <c r="F152" s="170">
        <v>5.6</v>
      </c>
      <c r="G152" s="169">
        <v>33.85</v>
      </c>
      <c r="H152" s="169">
        <v>0.01</v>
      </c>
      <c r="I152" s="168"/>
      <c r="J152" s="167">
        <v>8</v>
      </c>
      <c r="K152" s="170">
        <v>0.4</v>
      </c>
      <c r="L152" s="168"/>
      <c r="M152" s="169">
        <v>8.15</v>
      </c>
      <c r="N152" s="170">
        <v>4.4000000000000004</v>
      </c>
      <c r="O152" s="170">
        <v>2.4</v>
      </c>
      <c r="P152" s="169">
        <v>32.75</v>
      </c>
      <c r="Q152" s="169">
        <v>0.14000000000000001</v>
      </c>
      <c r="R152" s="169">
        <v>0.08</v>
      </c>
      <c r="S152" s="169">
        <v>0.02</v>
      </c>
      <c r="T152" s="168"/>
    </row>
    <row r="153" spans="1:20" s="1" customFormat="1" x14ac:dyDescent="0.3">
      <c r="A153" s="122"/>
      <c r="B153" s="115" t="s">
        <v>182</v>
      </c>
      <c r="C153" s="140">
        <v>200</v>
      </c>
      <c r="D153" s="170">
        <v>5.4</v>
      </c>
      <c r="E153" s="167">
        <v>5</v>
      </c>
      <c r="F153" s="170">
        <v>21.6</v>
      </c>
      <c r="G153" s="167">
        <v>158</v>
      </c>
      <c r="H153" s="169">
        <v>0.06</v>
      </c>
      <c r="I153" s="169">
        <v>0.26</v>
      </c>
      <c r="J153" s="170">
        <v>1.8</v>
      </c>
      <c r="K153" s="167">
        <v>44</v>
      </c>
      <c r="L153" s="169">
        <v>0.06</v>
      </c>
      <c r="M153" s="167">
        <v>242</v>
      </c>
      <c r="N153" s="167">
        <v>188</v>
      </c>
      <c r="O153" s="167">
        <v>30</v>
      </c>
      <c r="P153" s="167">
        <v>272</v>
      </c>
      <c r="Q153" s="170">
        <v>0.2</v>
      </c>
      <c r="R153" s="167">
        <v>4</v>
      </c>
      <c r="S153" s="167">
        <v>18</v>
      </c>
      <c r="T153" s="169">
        <v>0.04</v>
      </c>
    </row>
    <row r="154" spans="1:20" s="1" customFormat="1" x14ac:dyDescent="0.3">
      <c r="A154" s="89" t="s">
        <v>228</v>
      </c>
      <c r="B154" s="115" t="s">
        <v>157</v>
      </c>
      <c r="C154" s="140">
        <v>150</v>
      </c>
      <c r="D154" s="169">
        <v>1.35</v>
      </c>
      <c r="E154" s="170">
        <v>0.3</v>
      </c>
      <c r="F154" s="169">
        <v>12.15</v>
      </c>
      <c r="G154" s="170">
        <v>64.5</v>
      </c>
      <c r="H154" s="169">
        <v>0.06</v>
      </c>
      <c r="I154" s="169">
        <v>0.05</v>
      </c>
      <c r="J154" s="167">
        <v>90</v>
      </c>
      <c r="K154" s="167">
        <v>12</v>
      </c>
      <c r="L154" s="168"/>
      <c r="M154" s="167">
        <v>51</v>
      </c>
      <c r="N154" s="170">
        <v>34.5</v>
      </c>
      <c r="O154" s="170">
        <v>19.5</v>
      </c>
      <c r="P154" s="170">
        <v>295.5</v>
      </c>
      <c r="Q154" s="169">
        <v>0.45</v>
      </c>
      <c r="R154" s="169">
        <v>0.75</v>
      </c>
      <c r="S154" s="167">
        <v>3</v>
      </c>
      <c r="T154" s="169">
        <v>0.03</v>
      </c>
    </row>
    <row r="155" spans="1:20" s="1" customFormat="1" x14ac:dyDescent="0.3">
      <c r="A155" s="208" t="s">
        <v>74</v>
      </c>
      <c r="B155" s="209"/>
      <c r="C155" s="140">
        <f>SUM(C152:C154)</f>
        <v>450</v>
      </c>
      <c r="D155" s="169">
        <v>8.67</v>
      </c>
      <c r="E155" s="169">
        <v>5.33</v>
      </c>
      <c r="F155" s="169">
        <v>39.35</v>
      </c>
      <c r="G155" s="169">
        <v>256.35000000000002</v>
      </c>
      <c r="H155" s="169">
        <v>0.13</v>
      </c>
      <c r="I155" s="169">
        <v>0.31</v>
      </c>
      <c r="J155" s="170">
        <v>99.8</v>
      </c>
      <c r="K155" s="170">
        <v>56.4</v>
      </c>
      <c r="L155" s="169">
        <v>0.06</v>
      </c>
      <c r="M155" s="169">
        <v>301.14999999999998</v>
      </c>
      <c r="N155" s="170">
        <v>226.9</v>
      </c>
      <c r="O155" s="170">
        <v>51.9</v>
      </c>
      <c r="P155" s="169">
        <v>600.25</v>
      </c>
      <c r="Q155" s="169">
        <v>0.79</v>
      </c>
      <c r="R155" s="169">
        <v>4.83</v>
      </c>
      <c r="S155" s="169">
        <v>21.02</v>
      </c>
      <c r="T155" s="169">
        <v>7.0000000000000007E-2</v>
      </c>
    </row>
    <row r="156" spans="1:20" s="1" customFormat="1" x14ac:dyDescent="0.3">
      <c r="A156" s="208" t="s">
        <v>50</v>
      </c>
      <c r="B156" s="209"/>
      <c r="C156" s="140">
        <f>C155+C150+C141</f>
        <v>1915</v>
      </c>
      <c r="D156" s="169">
        <v>61.77</v>
      </c>
      <c r="E156" s="169">
        <v>58.82</v>
      </c>
      <c r="F156" s="169">
        <v>221.57</v>
      </c>
      <c r="G156" s="169">
        <v>1697.39</v>
      </c>
      <c r="H156" s="169">
        <v>1.08</v>
      </c>
      <c r="I156" s="169">
        <v>1.1299999999999999</v>
      </c>
      <c r="J156" s="169">
        <v>195.63</v>
      </c>
      <c r="K156" s="169">
        <v>1483.11</v>
      </c>
      <c r="L156" s="169">
        <v>0.39</v>
      </c>
      <c r="M156" s="169">
        <v>610.72</v>
      </c>
      <c r="N156" s="169">
        <v>1099.17</v>
      </c>
      <c r="O156" s="169">
        <v>357.64</v>
      </c>
      <c r="P156" s="170">
        <v>4018.1</v>
      </c>
      <c r="Q156" s="169">
        <v>21.11</v>
      </c>
      <c r="R156" s="169">
        <v>39.619999999999997</v>
      </c>
      <c r="S156" s="169">
        <v>730.81</v>
      </c>
      <c r="T156" s="169">
        <v>0.43</v>
      </c>
    </row>
    <row r="157" spans="1:20" s="1" customFormat="1" x14ac:dyDescent="0.3">
      <c r="A157" s="118"/>
      <c r="B157" s="125"/>
      <c r="C157" s="141"/>
      <c r="D157" s="119"/>
      <c r="E157" s="119"/>
      <c r="F157" s="119"/>
      <c r="G157" s="119"/>
      <c r="H157" s="119"/>
      <c r="I157" s="119"/>
      <c r="J157" s="119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</row>
    <row r="158" spans="1:20" s="1" customFormat="1" x14ac:dyDescent="0.3">
      <c r="A158" s="196"/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</row>
    <row r="159" spans="1:20" s="1" customFormat="1" x14ac:dyDescent="0.3">
      <c r="A159" s="197"/>
      <c r="B159" s="197"/>
      <c r="C159" s="141"/>
      <c r="D159" s="120"/>
      <c r="E159" s="121"/>
      <c r="F159" s="119"/>
      <c r="G159" s="119"/>
      <c r="H159" s="120"/>
      <c r="I159" s="120"/>
      <c r="J159" s="120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</row>
    <row r="160" spans="1:20" s="1" customFormat="1" x14ac:dyDescent="0.3">
      <c r="A160" s="198"/>
      <c r="B160" s="198"/>
      <c r="C160" s="141"/>
      <c r="D160" s="120"/>
      <c r="E160" s="119"/>
      <c r="F160" s="119"/>
      <c r="G160" s="119"/>
      <c r="H160" s="120"/>
      <c r="I160" s="120"/>
      <c r="J160" s="120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</row>
    <row r="161" spans="1:20" s="1" customFormat="1" x14ac:dyDescent="0.3">
      <c r="A161" s="199" t="s">
        <v>27</v>
      </c>
      <c r="B161" s="199" t="s">
        <v>28</v>
      </c>
      <c r="C161" s="199" t="s">
        <v>581</v>
      </c>
      <c r="D161" s="206" t="s">
        <v>30</v>
      </c>
      <c r="E161" s="206"/>
      <c r="F161" s="206"/>
      <c r="G161" s="199" t="s">
        <v>582</v>
      </c>
      <c r="H161" s="206" t="s">
        <v>32</v>
      </c>
      <c r="I161" s="206"/>
      <c r="J161" s="206"/>
      <c r="K161" s="206"/>
      <c r="L161" s="206"/>
      <c r="M161" s="206" t="s">
        <v>33</v>
      </c>
      <c r="N161" s="206"/>
      <c r="O161" s="206"/>
      <c r="P161" s="206"/>
      <c r="Q161" s="206"/>
      <c r="R161" s="206"/>
      <c r="S161" s="206"/>
      <c r="T161" s="206"/>
    </row>
    <row r="162" spans="1:20" s="1" customFormat="1" x14ac:dyDescent="0.3">
      <c r="A162" s="200"/>
      <c r="B162" s="201"/>
      <c r="C162" s="200"/>
      <c r="D162" s="114" t="s">
        <v>34</v>
      </c>
      <c r="E162" s="114" t="s">
        <v>35</v>
      </c>
      <c r="F162" s="114" t="s">
        <v>36</v>
      </c>
      <c r="G162" s="200"/>
      <c r="H162" s="114" t="s">
        <v>37</v>
      </c>
      <c r="I162" s="114" t="s">
        <v>583</v>
      </c>
      <c r="J162" s="114" t="s">
        <v>584</v>
      </c>
      <c r="K162" s="114" t="s">
        <v>585</v>
      </c>
      <c r="L162" s="114" t="s">
        <v>586</v>
      </c>
      <c r="M162" s="114" t="s">
        <v>38</v>
      </c>
      <c r="N162" s="114" t="s">
        <v>39</v>
      </c>
      <c r="O162" s="114" t="s">
        <v>40</v>
      </c>
      <c r="P162" s="114" t="s">
        <v>587</v>
      </c>
      <c r="Q162" s="114" t="s">
        <v>41</v>
      </c>
      <c r="R162" s="114" t="s">
        <v>413</v>
      </c>
      <c r="S162" s="114" t="s">
        <v>412</v>
      </c>
      <c r="T162" s="114" t="s">
        <v>414</v>
      </c>
    </row>
    <row r="163" spans="1:20" s="1" customFormat="1" x14ac:dyDescent="0.3">
      <c r="A163" s="88">
        <v>1</v>
      </c>
      <c r="B163" s="124">
        <v>2</v>
      </c>
      <c r="C163" s="140">
        <v>3</v>
      </c>
      <c r="D163" s="88">
        <v>4</v>
      </c>
      <c r="E163" s="88">
        <v>5</v>
      </c>
      <c r="F163" s="88">
        <v>6</v>
      </c>
      <c r="G163" s="88">
        <v>7</v>
      </c>
      <c r="H163" s="88">
        <v>8</v>
      </c>
      <c r="I163" s="88">
        <v>9</v>
      </c>
      <c r="J163" s="88">
        <v>10</v>
      </c>
      <c r="K163" s="88">
        <v>11</v>
      </c>
      <c r="L163" s="88">
        <v>12</v>
      </c>
      <c r="M163" s="88">
        <v>13</v>
      </c>
      <c r="N163" s="88">
        <v>14</v>
      </c>
      <c r="O163" s="88">
        <v>15</v>
      </c>
      <c r="P163" s="88">
        <v>16</v>
      </c>
      <c r="Q163" s="88">
        <v>17</v>
      </c>
      <c r="R163" s="88">
        <v>18</v>
      </c>
      <c r="S163" s="88">
        <v>19</v>
      </c>
      <c r="T163" s="88">
        <v>20</v>
      </c>
    </row>
    <row r="164" spans="1:20" s="1" customFormat="1" x14ac:dyDescent="0.3">
      <c r="A164" s="205" t="s">
        <v>612</v>
      </c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</row>
    <row r="165" spans="1:20" s="1" customFormat="1" x14ac:dyDescent="0.3">
      <c r="A165" s="205" t="s">
        <v>42</v>
      </c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</row>
    <row r="166" spans="1:20" s="1" customFormat="1" x14ac:dyDescent="0.3">
      <c r="A166" s="90" t="s">
        <v>223</v>
      </c>
      <c r="B166" s="115" t="s">
        <v>43</v>
      </c>
      <c r="C166" s="140">
        <v>10</v>
      </c>
      <c r="D166" s="89">
        <v>0.08</v>
      </c>
      <c r="E166" s="89">
        <v>7.25</v>
      </c>
      <c r="F166" s="89">
        <v>0.13</v>
      </c>
      <c r="G166" s="91">
        <v>66.099999999999994</v>
      </c>
      <c r="H166" s="92"/>
      <c r="I166" s="89">
        <v>0.01</v>
      </c>
      <c r="J166" s="92"/>
      <c r="K166" s="90">
        <v>45</v>
      </c>
      <c r="L166" s="89">
        <v>0.13</v>
      </c>
      <c r="M166" s="91">
        <v>2.4</v>
      </c>
      <c r="N166" s="90">
        <v>3</v>
      </c>
      <c r="O166" s="89">
        <v>0.05</v>
      </c>
      <c r="P166" s="90">
        <v>3</v>
      </c>
      <c r="Q166" s="89">
        <v>0.02</v>
      </c>
      <c r="R166" s="91">
        <v>0.1</v>
      </c>
      <c r="S166" s="92"/>
      <c r="T166" s="92"/>
    </row>
    <row r="167" spans="1:20" s="1" customFormat="1" x14ac:dyDescent="0.3">
      <c r="A167" s="90" t="s">
        <v>224</v>
      </c>
      <c r="B167" s="115" t="s">
        <v>44</v>
      </c>
      <c r="C167" s="140">
        <v>20</v>
      </c>
      <c r="D167" s="89">
        <v>4.6399999999999997</v>
      </c>
      <c r="E167" s="91">
        <v>5.9</v>
      </c>
      <c r="F167" s="92"/>
      <c r="G167" s="91">
        <v>72.8</v>
      </c>
      <c r="H167" s="89">
        <v>0.01</v>
      </c>
      <c r="I167" s="89">
        <v>0.06</v>
      </c>
      <c r="J167" s="89">
        <v>0.14000000000000001</v>
      </c>
      <c r="K167" s="91">
        <v>57.6</v>
      </c>
      <c r="L167" s="89">
        <v>0.19</v>
      </c>
      <c r="M167" s="90">
        <v>176</v>
      </c>
      <c r="N167" s="90">
        <v>100</v>
      </c>
      <c r="O167" s="90">
        <v>7</v>
      </c>
      <c r="P167" s="91">
        <v>17.600000000000001</v>
      </c>
      <c r="Q167" s="91">
        <v>0.2</v>
      </c>
      <c r="R167" s="91">
        <v>2.9</v>
      </c>
      <c r="S167" s="91">
        <v>1.8</v>
      </c>
      <c r="T167" s="89">
        <v>0.01</v>
      </c>
    </row>
    <row r="168" spans="1:20" s="1" customFormat="1" x14ac:dyDescent="0.3">
      <c r="A168" s="90" t="s">
        <v>225</v>
      </c>
      <c r="B168" s="115" t="s">
        <v>76</v>
      </c>
      <c r="C168" s="140">
        <v>40</v>
      </c>
      <c r="D168" s="89">
        <v>5.08</v>
      </c>
      <c r="E168" s="91">
        <v>4.5999999999999996</v>
      </c>
      <c r="F168" s="89">
        <v>0.28000000000000003</v>
      </c>
      <c r="G168" s="91">
        <v>62.8</v>
      </c>
      <c r="H168" s="89">
        <v>0.03</v>
      </c>
      <c r="I168" s="89">
        <v>0.18</v>
      </c>
      <c r="J168" s="92"/>
      <c r="K168" s="90">
        <v>104</v>
      </c>
      <c r="L168" s="89">
        <v>0.88</v>
      </c>
      <c r="M168" s="90">
        <v>22</v>
      </c>
      <c r="N168" s="91">
        <v>76.8</v>
      </c>
      <c r="O168" s="91">
        <v>4.8</v>
      </c>
      <c r="P168" s="90">
        <v>56</v>
      </c>
      <c r="Q168" s="90">
        <v>1</v>
      </c>
      <c r="R168" s="89">
        <v>12.28</v>
      </c>
      <c r="S168" s="90">
        <v>8</v>
      </c>
      <c r="T168" s="89">
        <v>0.02</v>
      </c>
    </row>
    <row r="169" spans="1:20" s="1" customFormat="1" x14ac:dyDescent="0.3">
      <c r="A169" s="89" t="s">
        <v>262</v>
      </c>
      <c r="B169" s="115" t="s">
        <v>536</v>
      </c>
      <c r="C169" s="140">
        <v>200</v>
      </c>
      <c r="D169" s="89">
        <v>6.07</v>
      </c>
      <c r="E169" s="89">
        <v>3.27</v>
      </c>
      <c r="F169" s="89">
        <v>32.79</v>
      </c>
      <c r="G169" s="89">
        <v>185.55</v>
      </c>
      <c r="H169" s="89">
        <v>0.13</v>
      </c>
      <c r="I169" s="89">
        <v>0.16</v>
      </c>
      <c r="J169" s="91">
        <v>1.3</v>
      </c>
      <c r="K169" s="89">
        <v>22.57</v>
      </c>
      <c r="L169" s="89">
        <v>0.05</v>
      </c>
      <c r="M169" s="91">
        <v>127.5</v>
      </c>
      <c r="N169" s="91">
        <v>155.5</v>
      </c>
      <c r="O169" s="89">
        <v>36.840000000000003</v>
      </c>
      <c r="P169" s="89">
        <v>200.27</v>
      </c>
      <c r="Q169" s="89">
        <v>0.78</v>
      </c>
      <c r="R169" s="89">
        <v>3.57</v>
      </c>
      <c r="S169" s="89">
        <v>10.050000000000001</v>
      </c>
      <c r="T169" s="89">
        <v>0.03</v>
      </c>
    </row>
    <row r="170" spans="1:20" s="1" customFormat="1" x14ac:dyDescent="0.3">
      <c r="A170" s="89" t="s">
        <v>450</v>
      </c>
      <c r="B170" s="115" t="s">
        <v>55</v>
      </c>
      <c r="C170" s="140">
        <v>200</v>
      </c>
      <c r="D170" s="89">
        <v>0.25</v>
      </c>
      <c r="E170" s="89">
        <v>0.06</v>
      </c>
      <c r="F170" s="89">
        <v>11.62</v>
      </c>
      <c r="G170" s="89">
        <v>48.63</v>
      </c>
      <c r="H170" s="92"/>
      <c r="I170" s="89">
        <v>0.01</v>
      </c>
      <c r="J170" s="89">
        <v>1.1499999999999999</v>
      </c>
      <c r="K170" s="89">
        <v>1.06</v>
      </c>
      <c r="L170" s="92"/>
      <c r="M170" s="89">
        <v>7.03</v>
      </c>
      <c r="N170" s="89">
        <v>9.36</v>
      </c>
      <c r="O170" s="89">
        <v>4.8899999999999997</v>
      </c>
      <c r="P170" s="89">
        <v>31.43</v>
      </c>
      <c r="Q170" s="89">
        <v>0.88</v>
      </c>
      <c r="R170" s="92"/>
      <c r="S170" s="92"/>
      <c r="T170" s="92"/>
    </row>
    <row r="171" spans="1:20" s="1" customFormat="1" x14ac:dyDescent="0.3">
      <c r="A171" s="122"/>
      <c r="B171" s="115" t="s">
        <v>465</v>
      </c>
      <c r="C171" s="140">
        <v>40</v>
      </c>
      <c r="D171" s="89">
        <v>2.99</v>
      </c>
      <c r="E171" s="89">
        <v>1.79</v>
      </c>
      <c r="F171" s="91">
        <v>18.399999999999999</v>
      </c>
      <c r="G171" s="89">
        <v>103.03</v>
      </c>
      <c r="H171" s="89">
        <v>0.12</v>
      </c>
      <c r="I171" s="89">
        <v>0.05</v>
      </c>
      <c r="J171" s="92"/>
      <c r="K171" s="89">
        <v>1.74</v>
      </c>
      <c r="L171" s="92"/>
      <c r="M171" s="89">
        <v>54.52</v>
      </c>
      <c r="N171" s="89">
        <v>66.16</v>
      </c>
      <c r="O171" s="89">
        <v>26.16</v>
      </c>
      <c r="P171" s="91">
        <v>47.9</v>
      </c>
      <c r="Q171" s="89">
        <v>1.1399999999999999</v>
      </c>
      <c r="R171" s="89">
        <v>3.24</v>
      </c>
      <c r="S171" s="89">
        <v>0.25</v>
      </c>
      <c r="T171" s="92"/>
    </row>
    <row r="172" spans="1:20" s="1" customFormat="1" x14ac:dyDescent="0.3">
      <c r="A172" s="90" t="s">
        <v>228</v>
      </c>
      <c r="B172" s="115" t="s">
        <v>51</v>
      </c>
      <c r="C172" s="140">
        <v>100</v>
      </c>
      <c r="D172" s="91">
        <v>0.4</v>
      </c>
      <c r="E172" s="91">
        <v>0.3</v>
      </c>
      <c r="F172" s="91">
        <v>10.3</v>
      </c>
      <c r="G172" s="90">
        <v>47</v>
      </c>
      <c r="H172" s="89">
        <v>0.02</v>
      </c>
      <c r="I172" s="89">
        <v>0.03</v>
      </c>
      <c r="J172" s="90">
        <v>5</v>
      </c>
      <c r="K172" s="90">
        <v>2</v>
      </c>
      <c r="L172" s="92"/>
      <c r="M172" s="90">
        <v>19</v>
      </c>
      <c r="N172" s="90">
        <v>16</v>
      </c>
      <c r="O172" s="90">
        <v>12</v>
      </c>
      <c r="P172" s="90">
        <v>155</v>
      </c>
      <c r="Q172" s="91">
        <v>2.2999999999999998</v>
      </c>
      <c r="R172" s="91">
        <v>0.1</v>
      </c>
      <c r="S172" s="90">
        <v>1</v>
      </c>
      <c r="T172" s="89">
        <v>0.01</v>
      </c>
    </row>
    <row r="173" spans="1:20" s="1" customFormat="1" x14ac:dyDescent="0.3">
      <c r="A173" s="208" t="s">
        <v>46</v>
      </c>
      <c r="B173" s="209"/>
      <c r="C173" s="140">
        <f>SUM(C166:C172)</f>
        <v>610</v>
      </c>
      <c r="D173" s="89">
        <v>19.510000000000002</v>
      </c>
      <c r="E173" s="89">
        <v>23.17</v>
      </c>
      <c r="F173" s="89">
        <v>73.52</v>
      </c>
      <c r="G173" s="89">
        <v>585.91</v>
      </c>
      <c r="H173" s="89">
        <v>0.31</v>
      </c>
      <c r="I173" s="91">
        <v>0.5</v>
      </c>
      <c r="J173" s="89">
        <v>7.59</v>
      </c>
      <c r="K173" s="89">
        <v>233.97</v>
      </c>
      <c r="L173" s="89">
        <v>1.25</v>
      </c>
      <c r="M173" s="89">
        <v>408.45</v>
      </c>
      <c r="N173" s="89">
        <v>426.82</v>
      </c>
      <c r="O173" s="89">
        <v>91.74</v>
      </c>
      <c r="P173" s="91">
        <v>511.2</v>
      </c>
      <c r="Q173" s="89">
        <v>6.32</v>
      </c>
      <c r="R173" s="89">
        <v>22.19</v>
      </c>
      <c r="S173" s="91">
        <v>21.1</v>
      </c>
      <c r="T173" s="89">
        <v>7.0000000000000007E-2</v>
      </c>
    </row>
    <row r="174" spans="1:20" s="1" customFormat="1" x14ac:dyDescent="0.3">
      <c r="A174" s="205" t="s">
        <v>13</v>
      </c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</row>
    <row r="175" spans="1:20" s="1" customFormat="1" x14ac:dyDescent="0.3">
      <c r="A175" s="90" t="s">
        <v>613</v>
      </c>
      <c r="B175" s="115" t="s">
        <v>183</v>
      </c>
      <c r="C175" s="140">
        <v>60</v>
      </c>
      <c r="D175" s="89">
        <v>3.01</v>
      </c>
      <c r="E175" s="89">
        <v>4.3899999999999997</v>
      </c>
      <c r="F175" s="89">
        <v>6.22</v>
      </c>
      <c r="G175" s="91">
        <v>76.8</v>
      </c>
      <c r="H175" s="89">
        <v>7.0000000000000007E-2</v>
      </c>
      <c r="I175" s="89">
        <v>0.04</v>
      </c>
      <c r="J175" s="89">
        <v>9.2200000000000006</v>
      </c>
      <c r="K175" s="90">
        <v>116</v>
      </c>
      <c r="L175" s="92"/>
      <c r="M175" s="89">
        <v>15.64</v>
      </c>
      <c r="N175" s="89">
        <v>56.19</v>
      </c>
      <c r="O175" s="89">
        <v>22.67</v>
      </c>
      <c r="P175" s="89">
        <v>241.24</v>
      </c>
      <c r="Q175" s="89">
        <v>0.56999999999999995</v>
      </c>
      <c r="R175" s="89">
        <v>5.15</v>
      </c>
      <c r="S175" s="89">
        <v>35.15</v>
      </c>
      <c r="T175" s="89">
        <v>0.06</v>
      </c>
    </row>
    <row r="176" spans="1:20" s="1" customFormat="1" ht="33" x14ac:dyDescent="0.3">
      <c r="A176" s="89" t="s">
        <v>264</v>
      </c>
      <c r="B176" s="115" t="s">
        <v>88</v>
      </c>
      <c r="C176" s="140">
        <v>215</v>
      </c>
      <c r="D176" s="91">
        <v>9.0300000000000011</v>
      </c>
      <c r="E176" s="89">
        <v>4.34</v>
      </c>
      <c r="F176" s="89">
        <v>15.42</v>
      </c>
      <c r="G176" s="89">
        <v>138.31</v>
      </c>
      <c r="H176" s="91">
        <v>0.22</v>
      </c>
      <c r="I176" s="89">
        <v>0.1</v>
      </c>
      <c r="J176" s="89">
        <v>9.49</v>
      </c>
      <c r="K176" s="89">
        <v>163.06</v>
      </c>
      <c r="L176" s="92">
        <v>0</v>
      </c>
      <c r="M176" s="89">
        <v>26.26</v>
      </c>
      <c r="N176" s="89">
        <v>109.54</v>
      </c>
      <c r="O176" s="89">
        <v>32.61</v>
      </c>
      <c r="P176" s="91">
        <v>427.45</v>
      </c>
      <c r="Q176" s="89">
        <v>1.79</v>
      </c>
      <c r="R176" s="89">
        <v>5.45</v>
      </c>
      <c r="S176" s="89">
        <v>2.66</v>
      </c>
      <c r="T176" s="89">
        <v>0.02</v>
      </c>
    </row>
    <row r="177" spans="1:20" s="1" customFormat="1" ht="33" x14ac:dyDescent="0.3">
      <c r="A177" s="89" t="s">
        <v>277</v>
      </c>
      <c r="B177" s="115" t="s">
        <v>614</v>
      </c>
      <c r="C177" s="140">
        <v>95</v>
      </c>
      <c r="D177" s="89">
        <v>16.509999999999998</v>
      </c>
      <c r="E177" s="89">
        <v>13.690000000000001</v>
      </c>
      <c r="F177" s="89">
        <v>2.6799999999999997</v>
      </c>
      <c r="G177" s="89">
        <v>200.89</v>
      </c>
      <c r="H177" s="89">
        <v>7.0000000000000007E-2</v>
      </c>
      <c r="I177" s="89">
        <v>0.16</v>
      </c>
      <c r="J177" s="89">
        <v>3.05</v>
      </c>
      <c r="K177" s="92">
        <v>22.5</v>
      </c>
      <c r="L177" s="92">
        <v>7.0000000000000007E-2</v>
      </c>
      <c r="M177" s="91">
        <v>20.599999999999998</v>
      </c>
      <c r="N177" s="89">
        <v>166.35</v>
      </c>
      <c r="O177" s="89">
        <v>27.85</v>
      </c>
      <c r="P177" s="89">
        <v>343.33</v>
      </c>
      <c r="Q177" s="89">
        <v>1.26</v>
      </c>
      <c r="R177" s="89">
        <v>23.13</v>
      </c>
      <c r="S177" s="89">
        <v>7.43</v>
      </c>
      <c r="T177" s="89">
        <v>7.0000000000000007E-2</v>
      </c>
    </row>
    <row r="178" spans="1:20" s="1" customFormat="1" x14ac:dyDescent="0.3">
      <c r="A178" s="90" t="s">
        <v>231</v>
      </c>
      <c r="B178" s="115" t="s">
        <v>47</v>
      </c>
      <c r="C178" s="140">
        <v>150</v>
      </c>
      <c r="D178" s="89">
        <v>6.34</v>
      </c>
      <c r="E178" s="89">
        <v>5.28</v>
      </c>
      <c r="F178" s="89">
        <v>28.62</v>
      </c>
      <c r="G178" s="89">
        <v>187.05</v>
      </c>
      <c r="H178" s="89">
        <v>0.22</v>
      </c>
      <c r="I178" s="89">
        <v>0.11</v>
      </c>
      <c r="J178" s="92"/>
      <c r="K178" s="91">
        <v>23.5</v>
      </c>
      <c r="L178" s="89">
        <v>7.0000000000000007E-2</v>
      </c>
      <c r="M178" s="89">
        <v>11.94</v>
      </c>
      <c r="N178" s="89">
        <v>150.65</v>
      </c>
      <c r="O178" s="89">
        <v>100.07</v>
      </c>
      <c r="P178" s="89">
        <v>191.52</v>
      </c>
      <c r="Q178" s="89">
        <v>3.37</v>
      </c>
      <c r="R178" s="91">
        <v>2.9</v>
      </c>
      <c r="S178" s="89">
        <v>1.65</v>
      </c>
      <c r="T178" s="89">
        <v>0.01</v>
      </c>
    </row>
    <row r="179" spans="1:20" s="1" customFormat="1" x14ac:dyDescent="0.3">
      <c r="A179" s="89" t="s">
        <v>266</v>
      </c>
      <c r="B179" s="115" t="s">
        <v>56</v>
      </c>
      <c r="C179" s="140">
        <v>200</v>
      </c>
      <c r="D179" s="89">
        <v>0.78</v>
      </c>
      <c r="E179" s="89">
        <v>0.05</v>
      </c>
      <c r="F179" s="89">
        <v>18.63</v>
      </c>
      <c r="G179" s="89">
        <v>78.69</v>
      </c>
      <c r="H179" s="89">
        <v>0.02</v>
      </c>
      <c r="I179" s="89">
        <v>0.03</v>
      </c>
      <c r="J179" s="91">
        <v>0.6</v>
      </c>
      <c r="K179" s="89">
        <v>87.45</v>
      </c>
      <c r="L179" s="92"/>
      <c r="M179" s="89">
        <v>24.33</v>
      </c>
      <c r="N179" s="91">
        <v>21.9</v>
      </c>
      <c r="O179" s="89">
        <v>15.75</v>
      </c>
      <c r="P179" s="89">
        <v>257.88</v>
      </c>
      <c r="Q179" s="89">
        <v>0.51</v>
      </c>
      <c r="R179" s="89">
        <v>0.33</v>
      </c>
      <c r="S179" s="89">
        <v>0.51</v>
      </c>
      <c r="T179" s="89">
        <v>0.01</v>
      </c>
    </row>
    <row r="180" spans="1:20" s="1" customFormat="1" x14ac:dyDescent="0.3">
      <c r="A180" s="116"/>
      <c r="B180" s="115" t="s">
        <v>465</v>
      </c>
      <c r="C180" s="140">
        <v>70</v>
      </c>
      <c r="D180" s="89">
        <v>4.7699999999999996</v>
      </c>
      <c r="E180" s="89">
        <v>2.98</v>
      </c>
      <c r="F180" s="89">
        <v>30.09</v>
      </c>
      <c r="G180" s="91">
        <v>168.6</v>
      </c>
      <c r="H180" s="89">
        <v>0.19</v>
      </c>
      <c r="I180" s="89">
        <v>7.0000000000000007E-2</v>
      </c>
      <c r="J180" s="92"/>
      <c r="K180" s="89">
        <v>3.12</v>
      </c>
      <c r="L180" s="92"/>
      <c r="M180" s="89">
        <v>91.38</v>
      </c>
      <c r="N180" s="89">
        <v>107.07</v>
      </c>
      <c r="O180" s="89">
        <v>43.04</v>
      </c>
      <c r="P180" s="89">
        <v>80.040000000000006</v>
      </c>
      <c r="Q180" s="89">
        <v>1.85</v>
      </c>
      <c r="R180" s="89">
        <v>5.39</v>
      </c>
      <c r="S180" s="89">
        <v>0.44</v>
      </c>
      <c r="T180" s="92"/>
    </row>
    <row r="181" spans="1:20" s="1" customFormat="1" x14ac:dyDescent="0.3">
      <c r="A181" s="90" t="s">
        <v>228</v>
      </c>
      <c r="B181" s="115" t="s">
        <v>45</v>
      </c>
      <c r="C181" s="140">
        <v>100</v>
      </c>
      <c r="D181" s="91">
        <v>0.4</v>
      </c>
      <c r="E181" s="91">
        <v>0.4</v>
      </c>
      <c r="F181" s="91">
        <v>9.8000000000000007</v>
      </c>
      <c r="G181" s="90">
        <v>47</v>
      </c>
      <c r="H181" s="89">
        <v>0.03</v>
      </c>
      <c r="I181" s="89">
        <v>0.02</v>
      </c>
      <c r="J181" s="90">
        <v>10</v>
      </c>
      <c r="K181" s="90">
        <v>5</v>
      </c>
      <c r="L181" s="92"/>
      <c r="M181" s="90">
        <v>16</v>
      </c>
      <c r="N181" s="90">
        <v>11</v>
      </c>
      <c r="O181" s="90">
        <v>9</v>
      </c>
      <c r="P181" s="90">
        <v>278</v>
      </c>
      <c r="Q181" s="91">
        <v>2.2000000000000002</v>
      </c>
      <c r="R181" s="91">
        <v>0.3</v>
      </c>
      <c r="S181" s="90">
        <v>2</v>
      </c>
      <c r="T181" s="89">
        <v>0.01</v>
      </c>
    </row>
    <row r="182" spans="1:20" s="1" customFormat="1" x14ac:dyDescent="0.3">
      <c r="A182" s="208" t="s">
        <v>49</v>
      </c>
      <c r="B182" s="209"/>
      <c r="C182" s="140">
        <f>SUM(C175:C181)</f>
        <v>890</v>
      </c>
      <c r="D182" s="89">
        <v>40.840000000000003</v>
      </c>
      <c r="E182" s="89">
        <v>31.13</v>
      </c>
      <c r="F182" s="89">
        <v>111.46</v>
      </c>
      <c r="G182" s="89">
        <v>897.34</v>
      </c>
      <c r="H182" s="89">
        <v>0.82</v>
      </c>
      <c r="I182" s="89">
        <v>0.53</v>
      </c>
      <c r="J182" s="89">
        <v>32.36</v>
      </c>
      <c r="K182" s="89">
        <v>420.63</v>
      </c>
      <c r="L182" s="89">
        <v>0.14000000000000001</v>
      </c>
      <c r="M182" s="89">
        <v>206.15</v>
      </c>
      <c r="N182" s="91">
        <v>622.70000000000005</v>
      </c>
      <c r="O182" s="89">
        <v>250.99</v>
      </c>
      <c r="P182" s="89">
        <v>1819.46</v>
      </c>
      <c r="Q182" s="89">
        <v>11.55</v>
      </c>
      <c r="R182" s="89">
        <v>42.65</v>
      </c>
      <c r="S182" s="89">
        <v>49.84</v>
      </c>
      <c r="T182" s="89">
        <v>0.18</v>
      </c>
    </row>
    <row r="183" spans="1:20" s="1" customFormat="1" x14ac:dyDescent="0.3">
      <c r="A183" s="205" t="s">
        <v>14</v>
      </c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</row>
    <row r="184" spans="1:20" s="1" customFormat="1" x14ac:dyDescent="0.3">
      <c r="A184" s="90" t="s">
        <v>604</v>
      </c>
      <c r="B184" s="115" t="s">
        <v>487</v>
      </c>
      <c r="C184" s="140">
        <v>75</v>
      </c>
      <c r="D184" s="89">
        <v>1.82</v>
      </c>
      <c r="E184" s="89">
        <v>0.03</v>
      </c>
      <c r="F184" s="89">
        <v>5.96</v>
      </c>
      <c r="G184" s="89">
        <v>31.73</v>
      </c>
      <c r="H184" s="92"/>
      <c r="I184" s="92"/>
      <c r="J184" s="89">
        <v>1.35</v>
      </c>
      <c r="K184" s="89">
        <v>1.53</v>
      </c>
      <c r="L184" s="92"/>
      <c r="M184" s="89">
        <v>3.48</v>
      </c>
      <c r="N184" s="91">
        <v>2.7</v>
      </c>
      <c r="O184" s="89">
        <v>2.34</v>
      </c>
      <c r="P184" s="89">
        <v>23.19</v>
      </c>
      <c r="Q184" s="89">
        <v>0.06</v>
      </c>
      <c r="R184" s="89">
        <v>0.01</v>
      </c>
      <c r="S184" s="89">
        <v>0.18</v>
      </c>
      <c r="T184" s="92"/>
    </row>
    <row r="185" spans="1:20" s="1" customFormat="1" x14ac:dyDescent="0.3">
      <c r="A185" s="90" t="s">
        <v>227</v>
      </c>
      <c r="B185" s="115" t="s">
        <v>11</v>
      </c>
      <c r="C185" s="140">
        <v>200</v>
      </c>
      <c r="D185" s="89">
        <v>0.26</v>
      </c>
      <c r="E185" s="89">
        <v>0.03</v>
      </c>
      <c r="F185" s="89">
        <v>11.26</v>
      </c>
      <c r="G185" s="89">
        <v>47.79</v>
      </c>
      <c r="H185" s="92"/>
      <c r="I185" s="89">
        <v>0.01</v>
      </c>
      <c r="J185" s="91">
        <v>2.9</v>
      </c>
      <c r="K185" s="89">
        <v>0.64</v>
      </c>
      <c r="L185" s="92"/>
      <c r="M185" s="89">
        <v>8.08</v>
      </c>
      <c r="N185" s="89">
        <v>9.7799999999999994</v>
      </c>
      <c r="O185" s="89">
        <v>5.24</v>
      </c>
      <c r="P185" s="89">
        <v>36.54</v>
      </c>
      <c r="Q185" s="91">
        <v>0.9</v>
      </c>
      <c r="R185" s="89">
        <v>0.03</v>
      </c>
      <c r="S185" s="89">
        <v>0.01</v>
      </c>
      <c r="T185" s="92"/>
    </row>
    <row r="186" spans="1:20" s="1" customFormat="1" x14ac:dyDescent="0.3">
      <c r="A186" s="90" t="s">
        <v>228</v>
      </c>
      <c r="B186" s="115" t="s">
        <v>45</v>
      </c>
      <c r="C186" s="140">
        <v>100</v>
      </c>
      <c r="D186" s="91">
        <v>0.4</v>
      </c>
      <c r="E186" s="91">
        <v>0.4</v>
      </c>
      <c r="F186" s="91">
        <v>9.8000000000000007</v>
      </c>
      <c r="G186" s="90">
        <v>47</v>
      </c>
      <c r="H186" s="89">
        <v>0.03</v>
      </c>
      <c r="I186" s="89">
        <v>0.02</v>
      </c>
      <c r="J186" s="90">
        <v>10</v>
      </c>
      <c r="K186" s="90">
        <v>5</v>
      </c>
      <c r="L186" s="92"/>
      <c r="M186" s="90">
        <v>16</v>
      </c>
      <c r="N186" s="90">
        <v>11</v>
      </c>
      <c r="O186" s="90">
        <v>9</v>
      </c>
      <c r="P186" s="90">
        <v>278</v>
      </c>
      <c r="Q186" s="91">
        <v>2.2000000000000002</v>
      </c>
      <c r="R186" s="91">
        <v>0.3</v>
      </c>
      <c r="S186" s="90">
        <v>2</v>
      </c>
      <c r="T186" s="89">
        <v>0.01</v>
      </c>
    </row>
    <row r="187" spans="1:20" s="1" customFormat="1" x14ac:dyDescent="0.3">
      <c r="A187" s="208" t="s">
        <v>74</v>
      </c>
      <c r="B187" s="209"/>
      <c r="C187" s="140">
        <f>SUM(C184:C186)</f>
        <v>375</v>
      </c>
      <c r="D187" s="89">
        <v>2.48</v>
      </c>
      <c r="E187" s="89">
        <v>0.46</v>
      </c>
      <c r="F187" s="89">
        <v>27.02</v>
      </c>
      <c r="G187" s="89">
        <v>126.52</v>
      </c>
      <c r="H187" s="89">
        <v>0.03</v>
      </c>
      <c r="I187" s="89">
        <v>0.03</v>
      </c>
      <c r="J187" s="89">
        <v>14.25</v>
      </c>
      <c r="K187" s="89">
        <v>7.17</v>
      </c>
      <c r="L187" s="92"/>
      <c r="M187" s="89">
        <v>27.56</v>
      </c>
      <c r="N187" s="89">
        <v>23.48</v>
      </c>
      <c r="O187" s="89">
        <v>16.579999999999998</v>
      </c>
      <c r="P187" s="89">
        <v>337.73</v>
      </c>
      <c r="Q187" s="89">
        <v>3.16</v>
      </c>
      <c r="R187" s="89">
        <v>0.34</v>
      </c>
      <c r="S187" s="89">
        <v>2.19</v>
      </c>
      <c r="T187" s="89">
        <v>0.01</v>
      </c>
    </row>
    <row r="188" spans="1:20" s="1" customFormat="1" x14ac:dyDescent="0.3">
      <c r="A188" s="208" t="s">
        <v>50</v>
      </c>
      <c r="B188" s="209"/>
      <c r="C188" s="140">
        <f>C187+C182+C173</f>
        <v>1875</v>
      </c>
      <c r="D188" s="89">
        <v>62.83</v>
      </c>
      <c r="E188" s="89">
        <v>54.76</v>
      </c>
      <c r="F188" s="90">
        <v>212</v>
      </c>
      <c r="G188" s="89">
        <v>1609.77</v>
      </c>
      <c r="H188" s="89">
        <v>1.1599999999999999</v>
      </c>
      <c r="I188" s="89">
        <v>1.06</v>
      </c>
      <c r="J188" s="91">
        <v>54.2</v>
      </c>
      <c r="K188" s="89">
        <v>661.77</v>
      </c>
      <c r="L188" s="89">
        <v>1.39</v>
      </c>
      <c r="M188" s="89">
        <v>642.16</v>
      </c>
      <c r="N188" s="90">
        <v>1073</v>
      </c>
      <c r="O188" s="89">
        <v>359.31</v>
      </c>
      <c r="P188" s="89">
        <v>2668.39</v>
      </c>
      <c r="Q188" s="89">
        <v>21.03</v>
      </c>
      <c r="R188" s="89">
        <v>65.180000000000007</v>
      </c>
      <c r="S188" s="89">
        <v>73.13</v>
      </c>
      <c r="T188" s="89">
        <v>0.26</v>
      </c>
    </row>
    <row r="189" spans="1:20" s="1" customFormat="1" x14ac:dyDescent="0.3">
      <c r="A189" s="118"/>
      <c r="B189" s="125"/>
      <c r="C189" s="141"/>
      <c r="D189" s="119"/>
      <c r="E189" s="119"/>
      <c r="F189" s="119"/>
      <c r="G189" s="119"/>
      <c r="H189" s="119"/>
      <c r="I189" s="119"/>
      <c r="J189" s="119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</row>
    <row r="190" spans="1:20" s="1" customFormat="1" x14ac:dyDescent="0.3">
      <c r="A190" s="196"/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</row>
    <row r="191" spans="1:20" s="1" customFormat="1" x14ac:dyDescent="0.3">
      <c r="A191" s="197"/>
      <c r="B191" s="197"/>
      <c r="C191" s="141"/>
      <c r="D191" s="120"/>
      <c r="E191" s="121"/>
      <c r="F191" s="119"/>
      <c r="G191" s="119"/>
      <c r="H191" s="120"/>
      <c r="I191" s="120"/>
      <c r="J191" s="120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</row>
    <row r="192" spans="1:20" s="1" customFormat="1" x14ac:dyDescent="0.3">
      <c r="A192" s="198"/>
      <c r="B192" s="198"/>
      <c r="C192" s="141"/>
      <c r="D192" s="120"/>
      <c r="E192" s="119"/>
      <c r="F192" s="119"/>
      <c r="G192" s="119"/>
      <c r="H192" s="120"/>
      <c r="I192" s="120"/>
      <c r="J192" s="120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</row>
    <row r="193" spans="1:20" s="1" customFormat="1" x14ac:dyDescent="0.3">
      <c r="A193" s="199" t="s">
        <v>27</v>
      </c>
      <c r="B193" s="199" t="s">
        <v>28</v>
      </c>
      <c r="C193" s="199" t="s">
        <v>581</v>
      </c>
      <c r="D193" s="206" t="s">
        <v>30</v>
      </c>
      <c r="E193" s="206"/>
      <c r="F193" s="206"/>
      <c r="G193" s="199" t="s">
        <v>582</v>
      </c>
      <c r="H193" s="206" t="s">
        <v>32</v>
      </c>
      <c r="I193" s="206"/>
      <c r="J193" s="206"/>
      <c r="K193" s="206"/>
      <c r="L193" s="206"/>
      <c r="M193" s="206" t="s">
        <v>33</v>
      </c>
      <c r="N193" s="206"/>
      <c r="O193" s="206"/>
      <c r="P193" s="206"/>
      <c r="Q193" s="206"/>
      <c r="R193" s="206"/>
      <c r="S193" s="206"/>
      <c r="T193" s="206"/>
    </row>
    <row r="194" spans="1:20" s="1" customFormat="1" x14ac:dyDescent="0.3">
      <c r="A194" s="200"/>
      <c r="B194" s="201"/>
      <c r="C194" s="200"/>
      <c r="D194" s="114" t="s">
        <v>34</v>
      </c>
      <c r="E194" s="114" t="s">
        <v>35</v>
      </c>
      <c r="F194" s="114" t="s">
        <v>36</v>
      </c>
      <c r="G194" s="200"/>
      <c r="H194" s="114" t="s">
        <v>37</v>
      </c>
      <c r="I194" s="114" t="s">
        <v>583</v>
      </c>
      <c r="J194" s="114" t="s">
        <v>584</v>
      </c>
      <c r="K194" s="114" t="s">
        <v>585</v>
      </c>
      <c r="L194" s="114" t="s">
        <v>586</v>
      </c>
      <c r="M194" s="114" t="s">
        <v>38</v>
      </c>
      <c r="N194" s="114" t="s">
        <v>39</v>
      </c>
      <c r="O194" s="114" t="s">
        <v>40</v>
      </c>
      <c r="P194" s="114" t="s">
        <v>587</v>
      </c>
      <c r="Q194" s="114" t="s">
        <v>41</v>
      </c>
      <c r="R194" s="114" t="s">
        <v>413</v>
      </c>
      <c r="S194" s="114" t="s">
        <v>412</v>
      </c>
      <c r="T194" s="114" t="s">
        <v>414</v>
      </c>
    </row>
    <row r="195" spans="1:20" s="1" customFormat="1" x14ac:dyDescent="0.3">
      <c r="A195" s="88">
        <v>1</v>
      </c>
      <c r="B195" s="124">
        <v>2</v>
      </c>
      <c r="C195" s="140">
        <v>3</v>
      </c>
      <c r="D195" s="88">
        <v>4</v>
      </c>
      <c r="E195" s="88">
        <v>5</v>
      </c>
      <c r="F195" s="88">
        <v>6</v>
      </c>
      <c r="G195" s="88">
        <v>7</v>
      </c>
      <c r="H195" s="88">
        <v>8</v>
      </c>
      <c r="I195" s="88">
        <v>9</v>
      </c>
      <c r="J195" s="88">
        <v>10</v>
      </c>
      <c r="K195" s="88">
        <v>11</v>
      </c>
      <c r="L195" s="88">
        <v>12</v>
      </c>
      <c r="M195" s="88">
        <v>13</v>
      </c>
      <c r="N195" s="88">
        <v>14</v>
      </c>
      <c r="O195" s="88">
        <v>15</v>
      </c>
      <c r="P195" s="88">
        <v>16</v>
      </c>
      <c r="Q195" s="88">
        <v>17</v>
      </c>
      <c r="R195" s="88">
        <v>18</v>
      </c>
      <c r="S195" s="88">
        <v>19</v>
      </c>
      <c r="T195" s="88">
        <v>20</v>
      </c>
    </row>
    <row r="196" spans="1:20" s="1" customFormat="1" x14ac:dyDescent="0.3">
      <c r="A196" s="205" t="s">
        <v>615</v>
      </c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</row>
    <row r="197" spans="1:20" s="1" customFormat="1" x14ac:dyDescent="0.3">
      <c r="A197" s="205" t="s">
        <v>42</v>
      </c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</row>
    <row r="198" spans="1:20" s="1" customFormat="1" x14ac:dyDescent="0.3">
      <c r="A198" s="90" t="s">
        <v>223</v>
      </c>
      <c r="B198" s="115" t="s">
        <v>43</v>
      </c>
      <c r="C198" s="140">
        <v>10</v>
      </c>
      <c r="D198" s="89">
        <v>0.08</v>
      </c>
      <c r="E198" s="89">
        <v>7.25</v>
      </c>
      <c r="F198" s="89">
        <v>0.13</v>
      </c>
      <c r="G198" s="91">
        <v>66.099999999999994</v>
      </c>
      <c r="H198" s="92"/>
      <c r="I198" s="89">
        <v>0.01</v>
      </c>
      <c r="J198" s="92"/>
      <c r="K198" s="90">
        <v>45</v>
      </c>
      <c r="L198" s="89">
        <v>0.13</v>
      </c>
      <c r="M198" s="91">
        <v>2.4</v>
      </c>
      <c r="N198" s="90">
        <v>3</v>
      </c>
      <c r="O198" s="89">
        <v>0.05</v>
      </c>
      <c r="P198" s="90">
        <v>3</v>
      </c>
      <c r="Q198" s="89">
        <v>0.02</v>
      </c>
      <c r="R198" s="91">
        <v>0.1</v>
      </c>
      <c r="S198" s="92"/>
      <c r="T198" s="92"/>
    </row>
    <row r="199" spans="1:20" s="1" customFormat="1" x14ac:dyDescent="0.3">
      <c r="A199" s="89" t="s">
        <v>616</v>
      </c>
      <c r="B199" s="115" t="s">
        <v>159</v>
      </c>
      <c r="C199" s="140">
        <v>180</v>
      </c>
      <c r="D199" s="89">
        <v>24.009999999999998</v>
      </c>
      <c r="E199" s="89">
        <v>14.120000000000001</v>
      </c>
      <c r="F199" s="91">
        <v>31.54</v>
      </c>
      <c r="G199" s="89">
        <v>357.78999999999996</v>
      </c>
      <c r="H199" s="89">
        <v>0.08</v>
      </c>
      <c r="I199" s="89">
        <v>0.37</v>
      </c>
      <c r="J199" s="89">
        <v>4.38</v>
      </c>
      <c r="K199" s="89">
        <v>96.9</v>
      </c>
      <c r="L199" s="89">
        <v>0.19</v>
      </c>
      <c r="M199" s="89">
        <v>220.02</v>
      </c>
      <c r="N199" s="89">
        <v>304.05</v>
      </c>
      <c r="O199" s="89">
        <v>40.36</v>
      </c>
      <c r="P199" s="89">
        <v>220.86</v>
      </c>
      <c r="Q199" s="89">
        <v>0.83</v>
      </c>
      <c r="R199" s="89">
        <v>40.75</v>
      </c>
      <c r="S199" s="89">
        <v>12.55</v>
      </c>
      <c r="T199" s="89">
        <v>0.04</v>
      </c>
    </row>
    <row r="200" spans="1:20" s="1" customFormat="1" x14ac:dyDescent="0.3">
      <c r="A200" s="90" t="s">
        <v>235</v>
      </c>
      <c r="B200" s="115" t="s">
        <v>25</v>
      </c>
      <c r="C200" s="140">
        <v>200</v>
      </c>
      <c r="D200" s="89">
        <v>1.82</v>
      </c>
      <c r="E200" s="89">
        <v>1.42</v>
      </c>
      <c r="F200" s="89">
        <v>13.74</v>
      </c>
      <c r="G200" s="89">
        <v>75.650000000000006</v>
      </c>
      <c r="H200" s="89">
        <v>0.02</v>
      </c>
      <c r="I200" s="89">
        <v>0.09</v>
      </c>
      <c r="J200" s="89">
        <v>0.83</v>
      </c>
      <c r="K200" s="89">
        <v>12.82</v>
      </c>
      <c r="L200" s="89">
        <v>0.03</v>
      </c>
      <c r="M200" s="89">
        <v>72.48</v>
      </c>
      <c r="N200" s="89">
        <v>58.64</v>
      </c>
      <c r="O200" s="89">
        <v>12.24</v>
      </c>
      <c r="P200" s="89">
        <v>106.89</v>
      </c>
      <c r="Q200" s="89">
        <v>0.91</v>
      </c>
      <c r="R200" s="89">
        <v>0.56000000000000005</v>
      </c>
      <c r="S200" s="89">
        <v>5.04</v>
      </c>
      <c r="T200" s="89">
        <v>0.01</v>
      </c>
    </row>
    <row r="201" spans="1:20" s="1" customFormat="1" x14ac:dyDescent="0.3">
      <c r="A201" s="122"/>
      <c r="B201" s="115" t="s">
        <v>465</v>
      </c>
      <c r="C201" s="140">
        <v>40</v>
      </c>
      <c r="D201" s="89">
        <v>2.99</v>
      </c>
      <c r="E201" s="89">
        <v>1.79</v>
      </c>
      <c r="F201" s="91">
        <v>18.399999999999999</v>
      </c>
      <c r="G201" s="89">
        <v>103.03</v>
      </c>
      <c r="H201" s="89">
        <v>0.12</v>
      </c>
      <c r="I201" s="89">
        <v>0.05</v>
      </c>
      <c r="J201" s="92"/>
      <c r="K201" s="89">
        <v>1.74</v>
      </c>
      <c r="L201" s="92"/>
      <c r="M201" s="89">
        <v>54.52</v>
      </c>
      <c r="N201" s="89">
        <v>66.16</v>
      </c>
      <c r="O201" s="89">
        <v>26.16</v>
      </c>
      <c r="P201" s="91">
        <v>47.9</v>
      </c>
      <c r="Q201" s="89">
        <v>1.1399999999999999</v>
      </c>
      <c r="R201" s="89">
        <v>3.24</v>
      </c>
      <c r="S201" s="89">
        <v>0.25</v>
      </c>
      <c r="T201" s="92"/>
    </row>
    <row r="202" spans="1:20" s="1" customFormat="1" x14ac:dyDescent="0.3">
      <c r="A202" s="90" t="s">
        <v>228</v>
      </c>
      <c r="B202" s="115" t="s">
        <v>45</v>
      </c>
      <c r="C202" s="140">
        <v>100</v>
      </c>
      <c r="D202" s="91">
        <v>0.4</v>
      </c>
      <c r="E202" s="91">
        <v>0.4</v>
      </c>
      <c r="F202" s="91">
        <v>9.8000000000000007</v>
      </c>
      <c r="G202" s="90">
        <v>47</v>
      </c>
      <c r="H202" s="89">
        <v>0.03</v>
      </c>
      <c r="I202" s="89">
        <v>0.02</v>
      </c>
      <c r="J202" s="90">
        <v>10</v>
      </c>
      <c r="K202" s="90">
        <v>5</v>
      </c>
      <c r="L202" s="92"/>
      <c r="M202" s="90">
        <v>16</v>
      </c>
      <c r="N202" s="90">
        <v>11</v>
      </c>
      <c r="O202" s="90">
        <v>9</v>
      </c>
      <c r="P202" s="90">
        <v>278</v>
      </c>
      <c r="Q202" s="91">
        <v>2.2000000000000002</v>
      </c>
      <c r="R202" s="91">
        <v>0.3</v>
      </c>
      <c r="S202" s="90">
        <v>2</v>
      </c>
      <c r="T202" s="89">
        <v>0.01</v>
      </c>
    </row>
    <row r="203" spans="1:20" s="1" customFormat="1" x14ac:dyDescent="0.3">
      <c r="A203" s="208" t="s">
        <v>46</v>
      </c>
      <c r="B203" s="209"/>
      <c r="C203" s="140">
        <f>SUM(C198:C202)</f>
        <v>530</v>
      </c>
      <c r="D203" s="91">
        <v>29.3</v>
      </c>
      <c r="E203" s="89">
        <v>24.98</v>
      </c>
      <c r="F203" s="89">
        <v>73.61</v>
      </c>
      <c r="G203" s="89">
        <v>649.57000000000005</v>
      </c>
      <c r="H203" s="89">
        <v>0.25</v>
      </c>
      <c r="I203" s="89">
        <v>0.54</v>
      </c>
      <c r="J203" s="89">
        <v>15.21</v>
      </c>
      <c r="K203" s="89">
        <v>161.46</v>
      </c>
      <c r="L203" s="89">
        <v>0.35</v>
      </c>
      <c r="M203" s="89">
        <v>365.42</v>
      </c>
      <c r="N203" s="89">
        <v>442.85</v>
      </c>
      <c r="O203" s="89">
        <v>87.81</v>
      </c>
      <c r="P203" s="89">
        <v>656.65</v>
      </c>
      <c r="Q203" s="91">
        <v>5.0999999999999996</v>
      </c>
      <c r="R203" s="89">
        <v>44.95</v>
      </c>
      <c r="S203" s="89">
        <v>19.84</v>
      </c>
      <c r="T203" s="89">
        <v>0.06</v>
      </c>
    </row>
    <row r="204" spans="1:20" s="1" customFormat="1" x14ac:dyDescent="0.3">
      <c r="A204" s="205" t="s">
        <v>13</v>
      </c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</row>
    <row r="205" spans="1:20" s="1" customFormat="1" x14ac:dyDescent="0.3">
      <c r="A205" s="90" t="s">
        <v>452</v>
      </c>
      <c r="B205" s="115" t="s">
        <v>213</v>
      </c>
      <c r="C205" s="140">
        <v>60</v>
      </c>
      <c r="D205" s="89">
        <v>0.71</v>
      </c>
      <c r="E205" s="89">
        <v>4.09</v>
      </c>
      <c r="F205" s="89">
        <v>2.41</v>
      </c>
      <c r="G205" s="89">
        <v>50.27</v>
      </c>
      <c r="H205" s="89">
        <v>0.04</v>
      </c>
      <c r="I205" s="89">
        <v>0.13</v>
      </c>
      <c r="J205" s="91">
        <v>47.6</v>
      </c>
      <c r="K205" s="89">
        <v>127.31</v>
      </c>
      <c r="L205" s="92"/>
      <c r="M205" s="89">
        <v>16.71</v>
      </c>
      <c r="N205" s="89">
        <v>14.68</v>
      </c>
      <c r="O205" s="89">
        <v>10.36</v>
      </c>
      <c r="P205" s="89">
        <v>153.38</v>
      </c>
      <c r="Q205" s="89">
        <v>0.51</v>
      </c>
      <c r="R205" s="89">
        <v>0.19</v>
      </c>
      <c r="S205" s="89">
        <v>1.29</v>
      </c>
      <c r="T205" s="89">
        <v>0.02</v>
      </c>
    </row>
    <row r="206" spans="1:20" s="1" customFormat="1" ht="33" x14ac:dyDescent="0.3">
      <c r="A206" s="89" t="s">
        <v>600</v>
      </c>
      <c r="B206" s="115" t="s">
        <v>572</v>
      </c>
      <c r="C206" s="140">
        <v>225</v>
      </c>
      <c r="D206" s="89">
        <v>6.46</v>
      </c>
      <c r="E206" s="89">
        <v>5.66</v>
      </c>
      <c r="F206" s="89">
        <v>9.68</v>
      </c>
      <c r="G206" s="89">
        <v>117.35000000000001</v>
      </c>
      <c r="H206" s="89">
        <v>9.0000000000000011E-2</v>
      </c>
      <c r="I206" s="89">
        <v>0.12</v>
      </c>
      <c r="J206" s="89">
        <v>31.49</v>
      </c>
      <c r="K206" s="89">
        <v>234.76</v>
      </c>
      <c r="L206" s="89">
        <v>0.01</v>
      </c>
      <c r="M206" s="89">
        <v>46.349999999999994</v>
      </c>
      <c r="N206" s="91">
        <v>94.28</v>
      </c>
      <c r="O206" s="89">
        <v>27.450000000000003</v>
      </c>
      <c r="P206" s="89">
        <v>443.89</v>
      </c>
      <c r="Q206" s="89">
        <v>0.97</v>
      </c>
      <c r="R206" s="89">
        <v>5.39</v>
      </c>
      <c r="S206" s="89">
        <v>4.9400000000000004</v>
      </c>
      <c r="T206" s="89">
        <v>0.03</v>
      </c>
    </row>
    <row r="207" spans="1:20" s="1" customFormat="1" x14ac:dyDescent="0.3">
      <c r="A207" s="89" t="s">
        <v>270</v>
      </c>
      <c r="B207" s="115" t="s">
        <v>316</v>
      </c>
      <c r="C207" s="140">
        <v>240</v>
      </c>
      <c r="D207" s="89">
        <v>20.56</v>
      </c>
      <c r="E207" s="89">
        <v>19.12</v>
      </c>
      <c r="F207" s="89">
        <v>40.69</v>
      </c>
      <c r="G207" s="89">
        <v>417.31</v>
      </c>
      <c r="H207" s="89">
        <v>0.13</v>
      </c>
      <c r="I207" s="89">
        <v>0.18</v>
      </c>
      <c r="J207" s="89">
        <v>4.82</v>
      </c>
      <c r="K207" s="91">
        <v>824.8</v>
      </c>
      <c r="L207" s="92"/>
      <c r="M207" s="89">
        <v>33.79</v>
      </c>
      <c r="N207" s="89">
        <v>252.21</v>
      </c>
      <c r="O207" s="89">
        <v>57.53</v>
      </c>
      <c r="P207" s="89">
        <v>323.38</v>
      </c>
      <c r="Q207" s="89">
        <v>2.3199999999999998</v>
      </c>
      <c r="R207" s="89">
        <v>27.18</v>
      </c>
      <c r="S207" s="89">
        <v>8.39</v>
      </c>
      <c r="T207" s="89">
        <v>0.17</v>
      </c>
    </row>
    <row r="208" spans="1:20" s="1" customFormat="1" x14ac:dyDescent="0.3">
      <c r="A208" s="92" t="s">
        <v>617</v>
      </c>
      <c r="B208" s="115" t="s">
        <v>58</v>
      </c>
      <c r="C208" s="140">
        <v>200</v>
      </c>
      <c r="D208" s="89">
        <v>0.46</v>
      </c>
      <c r="E208" s="89">
        <v>0.15</v>
      </c>
      <c r="F208" s="89">
        <v>20.54</v>
      </c>
      <c r="G208" s="89">
        <v>89.09</v>
      </c>
      <c r="H208" s="89">
        <v>0.02</v>
      </c>
      <c r="I208" s="89">
        <v>0.03</v>
      </c>
      <c r="J208" s="89">
        <v>80.180000000000007</v>
      </c>
      <c r="K208" s="89">
        <v>65.84</v>
      </c>
      <c r="L208" s="92"/>
      <c r="M208" s="89">
        <v>11.53</v>
      </c>
      <c r="N208" s="89">
        <v>11.68</v>
      </c>
      <c r="O208" s="89">
        <v>4.72</v>
      </c>
      <c r="P208" s="89">
        <v>70.73</v>
      </c>
      <c r="Q208" s="89">
        <v>0.51</v>
      </c>
      <c r="R208" s="89">
        <v>0.05</v>
      </c>
      <c r="S208" s="89">
        <v>0.06</v>
      </c>
      <c r="T208" s="89">
        <v>0.02</v>
      </c>
    </row>
    <row r="209" spans="1:20" s="1" customFormat="1" x14ac:dyDescent="0.3">
      <c r="A209" s="116"/>
      <c r="B209" s="115" t="s">
        <v>465</v>
      </c>
      <c r="C209" s="140">
        <v>60</v>
      </c>
      <c r="D209" s="91">
        <v>4.5</v>
      </c>
      <c r="E209" s="89">
        <v>2.94</v>
      </c>
      <c r="F209" s="89">
        <v>27.88</v>
      </c>
      <c r="G209" s="91">
        <v>158.1</v>
      </c>
      <c r="H209" s="89">
        <v>0.18</v>
      </c>
      <c r="I209" s="89">
        <v>7.0000000000000007E-2</v>
      </c>
      <c r="J209" s="92"/>
      <c r="K209" s="89">
        <v>2.79</v>
      </c>
      <c r="L209" s="92"/>
      <c r="M209" s="89">
        <v>90.66</v>
      </c>
      <c r="N209" s="91">
        <v>102.5</v>
      </c>
      <c r="O209" s="89">
        <v>41.91</v>
      </c>
      <c r="P209" s="89">
        <v>76.510000000000005</v>
      </c>
      <c r="Q209" s="89">
        <v>1.78</v>
      </c>
      <c r="R209" s="89">
        <v>5.08</v>
      </c>
      <c r="S209" s="89">
        <v>0.44</v>
      </c>
      <c r="T209" s="92"/>
    </row>
    <row r="210" spans="1:20" s="1" customFormat="1" x14ac:dyDescent="0.3">
      <c r="A210" s="90" t="s">
        <v>228</v>
      </c>
      <c r="B210" s="115" t="s">
        <v>51</v>
      </c>
      <c r="C210" s="140">
        <v>100</v>
      </c>
      <c r="D210" s="91">
        <v>0.4</v>
      </c>
      <c r="E210" s="91">
        <v>0.3</v>
      </c>
      <c r="F210" s="91">
        <v>10.3</v>
      </c>
      <c r="G210" s="90">
        <v>47</v>
      </c>
      <c r="H210" s="89">
        <v>0.02</v>
      </c>
      <c r="I210" s="89">
        <v>0.03</v>
      </c>
      <c r="J210" s="90">
        <v>5</v>
      </c>
      <c r="K210" s="90">
        <v>2</v>
      </c>
      <c r="L210" s="92"/>
      <c r="M210" s="90">
        <v>19</v>
      </c>
      <c r="N210" s="90">
        <v>16</v>
      </c>
      <c r="O210" s="90">
        <v>12</v>
      </c>
      <c r="P210" s="90">
        <v>155</v>
      </c>
      <c r="Q210" s="91">
        <v>2.2999999999999998</v>
      </c>
      <c r="R210" s="91">
        <v>0.1</v>
      </c>
      <c r="S210" s="90">
        <v>1</v>
      </c>
      <c r="T210" s="89">
        <v>0.01</v>
      </c>
    </row>
    <row r="211" spans="1:20" s="1" customFormat="1" x14ac:dyDescent="0.3">
      <c r="A211" s="208" t="s">
        <v>49</v>
      </c>
      <c r="B211" s="209"/>
      <c r="C211" s="140">
        <f>SUM(C205:C210)</f>
        <v>885</v>
      </c>
      <c r="D211" s="89">
        <v>33.090000000000003</v>
      </c>
      <c r="E211" s="89">
        <v>32.26</v>
      </c>
      <c r="F211" s="91">
        <v>111.5</v>
      </c>
      <c r="G211" s="89">
        <v>879.12</v>
      </c>
      <c r="H211" s="89">
        <v>0.48</v>
      </c>
      <c r="I211" s="89">
        <v>0.56000000000000005</v>
      </c>
      <c r="J211" s="89">
        <v>169.09</v>
      </c>
      <c r="K211" s="91">
        <v>1257.5</v>
      </c>
      <c r="L211" s="89">
        <v>0.01</v>
      </c>
      <c r="M211" s="89">
        <v>218.04</v>
      </c>
      <c r="N211" s="89">
        <v>491.35</v>
      </c>
      <c r="O211" s="89">
        <v>153.97</v>
      </c>
      <c r="P211" s="89">
        <v>1222.8900000000001</v>
      </c>
      <c r="Q211" s="89">
        <v>8.39</v>
      </c>
      <c r="R211" s="89">
        <v>37.99</v>
      </c>
      <c r="S211" s="89">
        <v>16.12</v>
      </c>
      <c r="T211" s="89">
        <v>0.25</v>
      </c>
    </row>
    <row r="212" spans="1:20" s="1" customFormat="1" x14ac:dyDescent="0.3">
      <c r="A212" s="205" t="s">
        <v>14</v>
      </c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</row>
    <row r="213" spans="1:20" s="1" customFormat="1" x14ac:dyDescent="0.3">
      <c r="A213" s="117"/>
      <c r="B213" s="115" t="s">
        <v>649</v>
      </c>
      <c r="C213" s="140">
        <v>25</v>
      </c>
      <c r="D213" s="153">
        <v>2.5299999999999998</v>
      </c>
      <c r="E213" s="153">
        <v>5.03</v>
      </c>
      <c r="F213" s="153">
        <v>11.47</v>
      </c>
      <c r="G213" s="153">
        <v>101.71</v>
      </c>
      <c r="H213" s="153">
        <v>7.0000000000000007E-2</v>
      </c>
      <c r="I213" s="153">
        <v>0.05</v>
      </c>
      <c r="J213" s="153">
        <v>0.08</v>
      </c>
      <c r="K213" s="153">
        <v>20.329999999999998</v>
      </c>
      <c r="L213" s="153">
        <v>0.01</v>
      </c>
      <c r="M213" s="153">
        <v>23.02</v>
      </c>
      <c r="N213" s="153">
        <v>49.13</v>
      </c>
      <c r="O213" s="153">
        <v>8.91</v>
      </c>
      <c r="P213" s="153">
        <v>41.54</v>
      </c>
      <c r="Q213" s="153">
        <v>0.64</v>
      </c>
      <c r="R213" s="153">
        <v>0.93</v>
      </c>
      <c r="S213" s="153">
        <v>1.71</v>
      </c>
      <c r="T213" s="152"/>
    </row>
    <row r="214" spans="1:20" s="1" customFormat="1" x14ac:dyDescent="0.3">
      <c r="A214" s="116"/>
      <c r="B214" s="115" t="s">
        <v>507</v>
      </c>
      <c r="C214" s="140">
        <v>200</v>
      </c>
      <c r="D214" s="154">
        <v>5.8</v>
      </c>
      <c r="E214" s="151">
        <v>5</v>
      </c>
      <c r="F214" s="154">
        <v>8.1999999999999993</v>
      </c>
      <c r="G214" s="151">
        <v>106</v>
      </c>
      <c r="H214" s="153">
        <v>0.06</v>
      </c>
      <c r="I214" s="153">
        <v>0.26</v>
      </c>
      <c r="J214" s="154">
        <v>1.6</v>
      </c>
      <c r="K214" s="151">
        <v>44</v>
      </c>
      <c r="L214" s="153">
        <v>0.06</v>
      </c>
      <c r="M214" s="151">
        <v>236</v>
      </c>
      <c r="N214" s="151">
        <v>192</v>
      </c>
      <c r="O214" s="151">
        <v>32</v>
      </c>
      <c r="P214" s="151">
        <v>288</v>
      </c>
      <c r="Q214" s="154">
        <v>0.2</v>
      </c>
      <c r="R214" s="151">
        <v>4</v>
      </c>
      <c r="S214" s="151">
        <v>18</v>
      </c>
      <c r="T214" s="153">
        <v>0.04</v>
      </c>
    </row>
    <row r="215" spans="1:20" s="1" customFormat="1" x14ac:dyDescent="0.3">
      <c r="A215" s="89" t="s">
        <v>228</v>
      </c>
      <c r="B215" s="115" t="s">
        <v>110</v>
      </c>
      <c r="C215" s="140">
        <v>100</v>
      </c>
      <c r="D215" s="154">
        <v>0.8</v>
      </c>
      <c r="E215" s="154">
        <v>0.4</v>
      </c>
      <c r="F215" s="154">
        <v>8.1</v>
      </c>
      <c r="G215" s="151">
        <v>47</v>
      </c>
      <c r="H215" s="153">
        <v>0.02</v>
      </c>
      <c r="I215" s="153">
        <v>0.04</v>
      </c>
      <c r="J215" s="151">
        <v>180</v>
      </c>
      <c r="K215" s="151">
        <v>15</v>
      </c>
      <c r="L215" s="152"/>
      <c r="M215" s="151">
        <v>40</v>
      </c>
      <c r="N215" s="151">
        <v>34</v>
      </c>
      <c r="O215" s="151">
        <v>25</v>
      </c>
      <c r="P215" s="151">
        <v>300</v>
      </c>
      <c r="Q215" s="154">
        <v>0.8</v>
      </c>
      <c r="R215" s="154">
        <v>0.2</v>
      </c>
      <c r="S215" s="151">
        <v>2</v>
      </c>
      <c r="T215" s="153">
        <v>0.01</v>
      </c>
    </row>
    <row r="216" spans="1:20" s="1" customFormat="1" x14ac:dyDescent="0.3">
      <c r="A216" s="208" t="s">
        <v>74</v>
      </c>
      <c r="B216" s="209"/>
      <c r="C216" s="140">
        <f>SUM(C213:C215)</f>
        <v>325</v>
      </c>
      <c r="D216" s="153">
        <v>9.1300000000000008</v>
      </c>
      <c r="E216" s="153">
        <v>10.43</v>
      </c>
      <c r="F216" s="153">
        <v>27.77</v>
      </c>
      <c r="G216" s="153">
        <v>254.71</v>
      </c>
      <c r="H216" s="153">
        <v>0.15</v>
      </c>
      <c r="I216" s="153">
        <v>0.35</v>
      </c>
      <c r="J216" s="153">
        <v>181.68</v>
      </c>
      <c r="K216" s="153">
        <v>79.33</v>
      </c>
      <c r="L216" s="153">
        <v>7.0000000000000007E-2</v>
      </c>
      <c r="M216" s="153">
        <v>299.02</v>
      </c>
      <c r="N216" s="153">
        <v>275.13</v>
      </c>
      <c r="O216" s="153">
        <v>65.91</v>
      </c>
      <c r="P216" s="153">
        <v>629.54</v>
      </c>
      <c r="Q216" s="153">
        <v>1.64</v>
      </c>
      <c r="R216" s="153">
        <v>5.13</v>
      </c>
      <c r="S216" s="153">
        <v>21.71</v>
      </c>
      <c r="T216" s="153">
        <v>0.05</v>
      </c>
    </row>
    <row r="217" spans="1:20" s="1" customFormat="1" x14ac:dyDescent="0.3">
      <c r="A217" s="208" t="s">
        <v>50</v>
      </c>
      <c r="B217" s="209"/>
      <c r="C217" s="140">
        <f>C216+C211+C203</f>
        <v>1740</v>
      </c>
      <c r="D217" s="153">
        <v>71.52</v>
      </c>
      <c r="E217" s="153">
        <v>67.67</v>
      </c>
      <c r="F217" s="153">
        <v>212.88</v>
      </c>
      <c r="G217" s="154">
        <v>1783.4</v>
      </c>
      <c r="H217" s="153">
        <v>0.88</v>
      </c>
      <c r="I217" s="153">
        <v>1.45</v>
      </c>
      <c r="J217" s="153">
        <v>365.98</v>
      </c>
      <c r="K217" s="153">
        <v>1498.29</v>
      </c>
      <c r="L217" s="153">
        <v>0.43</v>
      </c>
      <c r="M217" s="153">
        <v>882.48</v>
      </c>
      <c r="N217" s="153">
        <v>1209.33</v>
      </c>
      <c r="O217" s="153">
        <v>307.69</v>
      </c>
      <c r="P217" s="153">
        <v>2509.08</v>
      </c>
      <c r="Q217" s="153">
        <v>15.13</v>
      </c>
      <c r="R217" s="153">
        <v>88.07</v>
      </c>
      <c r="S217" s="153">
        <v>57.67</v>
      </c>
      <c r="T217" s="153">
        <v>0.36</v>
      </c>
    </row>
    <row r="218" spans="1:20" s="1" customFormat="1" x14ac:dyDescent="0.3">
      <c r="A218" s="118"/>
      <c r="B218" s="125"/>
      <c r="C218" s="141"/>
      <c r="D218" s="119"/>
      <c r="E218" s="119"/>
      <c r="F218" s="119"/>
      <c r="G218" s="119"/>
      <c r="H218" s="119"/>
      <c r="I218" s="119"/>
      <c r="J218" s="119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</row>
    <row r="219" spans="1:20" s="1" customFormat="1" x14ac:dyDescent="0.3">
      <c r="A219" s="196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</row>
    <row r="220" spans="1:20" s="1" customFormat="1" x14ac:dyDescent="0.3">
      <c r="A220" s="197"/>
      <c r="B220" s="197"/>
      <c r="C220" s="141"/>
      <c r="D220" s="120"/>
      <c r="E220" s="121"/>
      <c r="F220" s="119"/>
      <c r="G220" s="119"/>
      <c r="H220" s="120"/>
      <c r="I220" s="120"/>
      <c r="J220" s="120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</row>
    <row r="221" spans="1:20" s="1" customFormat="1" x14ac:dyDescent="0.3">
      <c r="A221" s="198"/>
      <c r="B221" s="198"/>
      <c r="C221" s="141"/>
      <c r="D221" s="120"/>
      <c r="E221" s="119"/>
      <c r="F221" s="119"/>
      <c r="G221" s="119"/>
      <c r="H221" s="120"/>
      <c r="I221" s="120"/>
      <c r="J221" s="120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</row>
    <row r="222" spans="1:20" s="1" customFormat="1" x14ac:dyDescent="0.3">
      <c r="A222" s="199" t="s">
        <v>27</v>
      </c>
      <c r="B222" s="199" t="s">
        <v>28</v>
      </c>
      <c r="C222" s="199" t="s">
        <v>581</v>
      </c>
      <c r="D222" s="206" t="s">
        <v>30</v>
      </c>
      <c r="E222" s="206"/>
      <c r="F222" s="206"/>
      <c r="G222" s="199" t="s">
        <v>582</v>
      </c>
      <c r="H222" s="206" t="s">
        <v>32</v>
      </c>
      <c r="I222" s="206"/>
      <c r="J222" s="206"/>
      <c r="K222" s="206"/>
      <c r="L222" s="206"/>
      <c r="M222" s="206" t="s">
        <v>33</v>
      </c>
      <c r="N222" s="206"/>
      <c r="O222" s="206"/>
      <c r="P222" s="206"/>
      <c r="Q222" s="206"/>
      <c r="R222" s="206"/>
      <c r="S222" s="206"/>
      <c r="T222" s="206"/>
    </row>
    <row r="223" spans="1:20" s="1" customFormat="1" x14ac:dyDescent="0.3">
      <c r="A223" s="200"/>
      <c r="B223" s="201"/>
      <c r="C223" s="200"/>
      <c r="D223" s="114" t="s">
        <v>34</v>
      </c>
      <c r="E223" s="114" t="s">
        <v>35</v>
      </c>
      <c r="F223" s="114" t="s">
        <v>36</v>
      </c>
      <c r="G223" s="200"/>
      <c r="H223" s="114" t="s">
        <v>37</v>
      </c>
      <c r="I223" s="114" t="s">
        <v>583</v>
      </c>
      <c r="J223" s="114" t="s">
        <v>584</v>
      </c>
      <c r="K223" s="114" t="s">
        <v>585</v>
      </c>
      <c r="L223" s="114" t="s">
        <v>586</v>
      </c>
      <c r="M223" s="114" t="s">
        <v>38</v>
      </c>
      <c r="N223" s="114" t="s">
        <v>39</v>
      </c>
      <c r="O223" s="114" t="s">
        <v>40</v>
      </c>
      <c r="P223" s="114" t="s">
        <v>587</v>
      </c>
      <c r="Q223" s="114" t="s">
        <v>41</v>
      </c>
      <c r="R223" s="114" t="s">
        <v>413</v>
      </c>
      <c r="S223" s="114" t="s">
        <v>412</v>
      </c>
      <c r="T223" s="114" t="s">
        <v>414</v>
      </c>
    </row>
    <row r="224" spans="1:20" s="1" customFormat="1" x14ac:dyDescent="0.3">
      <c r="A224" s="88">
        <v>1</v>
      </c>
      <c r="B224" s="124">
        <v>2</v>
      </c>
      <c r="C224" s="140">
        <v>3</v>
      </c>
      <c r="D224" s="88">
        <v>4</v>
      </c>
      <c r="E224" s="88">
        <v>5</v>
      </c>
      <c r="F224" s="88">
        <v>6</v>
      </c>
      <c r="G224" s="88">
        <v>7</v>
      </c>
      <c r="H224" s="88">
        <v>8</v>
      </c>
      <c r="I224" s="88">
        <v>9</v>
      </c>
      <c r="J224" s="88">
        <v>10</v>
      </c>
      <c r="K224" s="88">
        <v>11</v>
      </c>
      <c r="L224" s="88">
        <v>12</v>
      </c>
      <c r="M224" s="88">
        <v>13</v>
      </c>
      <c r="N224" s="88">
        <v>14</v>
      </c>
      <c r="O224" s="88">
        <v>15</v>
      </c>
      <c r="P224" s="88">
        <v>16</v>
      </c>
      <c r="Q224" s="88">
        <v>17</v>
      </c>
      <c r="R224" s="88">
        <v>18</v>
      </c>
      <c r="S224" s="88">
        <v>19</v>
      </c>
      <c r="T224" s="88">
        <v>20</v>
      </c>
    </row>
    <row r="225" spans="1:20" s="1" customFormat="1" x14ac:dyDescent="0.3">
      <c r="A225" s="205" t="s">
        <v>618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</row>
    <row r="226" spans="1:20" s="1" customFormat="1" x14ac:dyDescent="0.3">
      <c r="A226" s="205" t="s">
        <v>42</v>
      </c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</row>
    <row r="227" spans="1:20" s="1" customFormat="1" x14ac:dyDescent="0.3">
      <c r="A227" s="90" t="s">
        <v>223</v>
      </c>
      <c r="B227" s="115" t="s">
        <v>43</v>
      </c>
      <c r="C227" s="140">
        <v>10</v>
      </c>
      <c r="D227" s="89">
        <v>0.08</v>
      </c>
      <c r="E227" s="89">
        <v>7.25</v>
      </c>
      <c r="F227" s="89">
        <v>0.13</v>
      </c>
      <c r="G227" s="91">
        <v>66.099999999999994</v>
      </c>
      <c r="H227" s="92"/>
      <c r="I227" s="89">
        <v>0.01</v>
      </c>
      <c r="J227" s="92"/>
      <c r="K227" s="90">
        <v>45</v>
      </c>
      <c r="L227" s="89">
        <v>0.13</v>
      </c>
      <c r="M227" s="91">
        <v>2.4</v>
      </c>
      <c r="N227" s="90">
        <v>3</v>
      </c>
      <c r="O227" s="89">
        <v>0.05</v>
      </c>
      <c r="P227" s="90">
        <v>3</v>
      </c>
      <c r="Q227" s="89">
        <v>0.02</v>
      </c>
      <c r="R227" s="91">
        <v>0.1</v>
      </c>
      <c r="S227" s="92"/>
      <c r="T227" s="92"/>
    </row>
    <row r="228" spans="1:20" s="1" customFormat="1" x14ac:dyDescent="0.3">
      <c r="A228" s="90" t="s">
        <v>619</v>
      </c>
      <c r="B228" s="115" t="s">
        <v>509</v>
      </c>
      <c r="C228" s="140">
        <v>90</v>
      </c>
      <c r="D228" s="89">
        <v>19.14</v>
      </c>
      <c r="E228" s="89">
        <v>8.31</v>
      </c>
      <c r="F228" s="89">
        <v>9.5299999999999994</v>
      </c>
      <c r="G228" s="89">
        <v>191.31</v>
      </c>
      <c r="H228" s="89">
        <v>0.32</v>
      </c>
      <c r="I228" s="89">
        <v>2.31</v>
      </c>
      <c r="J228" s="89">
        <v>34.65</v>
      </c>
      <c r="K228" s="89">
        <v>8812.35</v>
      </c>
      <c r="L228" s="89">
        <v>1.34</v>
      </c>
      <c r="M228" s="89">
        <v>11.39</v>
      </c>
      <c r="N228" s="91">
        <v>336.4</v>
      </c>
      <c r="O228" s="89">
        <v>20.68</v>
      </c>
      <c r="P228" s="89">
        <v>296.45</v>
      </c>
      <c r="Q228" s="89">
        <v>7.27</v>
      </c>
      <c r="R228" s="91">
        <v>42.5</v>
      </c>
      <c r="S228" s="89">
        <v>6.62</v>
      </c>
      <c r="T228" s="89">
        <v>0.24</v>
      </c>
    </row>
    <row r="229" spans="1:20" s="1" customFormat="1" x14ac:dyDescent="0.3">
      <c r="A229" s="90" t="s">
        <v>231</v>
      </c>
      <c r="B229" s="115" t="s">
        <v>47</v>
      </c>
      <c r="C229" s="140">
        <v>150</v>
      </c>
      <c r="D229" s="89">
        <v>6.34</v>
      </c>
      <c r="E229" s="89">
        <v>5.28</v>
      </c>
      <c r="F229" s="89">
        <v>28.62</v>
      </c>
      <c r="G229" s="89">
        <v>187.05</v>
      </c>
      <c r="H229" s="89">
        <v>0.22</v>
      </c>
      <c r="I229" s="89">
        <v>0.11</v>
      </c>
      <c r="J229" s="92"/>
      <c r="K229" s="91">
        <v>23.5</v>
      </c>
      <c r="L229" s="89">
        <v>7.0000000000000007E-2</v>
      </c>
      <c r="M229" s="89">
        <v>11.94</v>
      </c>
      <c r="N229" s="89">
        <v>150.65</v>
      </c>
      <c r="O229" s="89">
        <v>100.07</v>
      </c>
      <c r="P229" s="89">
        <v>191.52</v>
      </c>
      <c r="Q229" s="89">
        <v>3.37</v>
      </c>
      <c r="R229" s="91">
        <v>2.9</v>
      </c>
      <c r="S229" s="89">
        <v>1.65</v>
      </c>
      <c r="T229" s="89">
        <v>0.01</v>
      </c>
    </row>
    <row r="230" spans="1:20" s="1" customFormat="1" x14ac:dyDescent="0.3">
      <c r="A230" s="89" t="s">
        <v>451</v>
      </c>
      <c r="B230" s="115" t="s">
        <v>52</v>
      </c>
      <c r="C230" s="140">
        <v>200</v>
      </c>
      <c r="D230" s="91">
        <v>0.3</v>
      </c>
      <c r="E230" s="89">
        <v>0.06</v>
      </c>
      <c r="F230" s="91">
        <v>12.5</v>
      </c>
      <c r="G230" s="89">
        <v>53.93</v>
      </c>
      <c r="H230" s="92"/>
      <c r="I230" s="89">
        <v>0.02</v>
      </c>
      <c r="J230" s="91">
        <v>30.1</v>
      </c>
      <c r="K230" s="89">
        <v>25.01</v>
      </c>
      <c r="L230" s="92"/>
      <c r="M230" s="89">
        <v>7.08</v>
      </c>
      <c r="N230" s="89">
        <v>8.75</v>
      </c>
      <c r="O230" s="89">
        <v>4.91</v>
      </c>
      <c r="P230" s="89">
        <v>26.63</v>
      </c>
      <c r="Q230" s="89">
        <v>0.94</v>
      </c>
      <c r="R230" s="92"/>
      <c r="S230" s="92"/>
      <c r="T230" s="92"/>
    </row>
    <row r="231" spans="1:20" s="1" customFormat="1" x14ac:dyDescent="0.3">
      <c r="A231" s="122"/>
      <c r="B231" s="115" t="s">
        <v>465</v>
      </c>
      <c r="C231" s="140">
        <v>40</v>
      </c>
      <c r="D231" s="89">
        <v>2.99</v>
      </c>
      <c r="E231" s="89">
        <v>1.79</v>
      </c>
      <c r="F231" s="91">
        <v>18.399999999999999</v>
      </c>
      <c r="G231" s="89">
        <v>103.03</v>
      </c>
      <c r="H231" s="89">
        <v>0.12</v>
      </c>
      <c r="I231" s="89">
        <v>0.05</v>
      </c>
      <c r="J231" s="92"/>
      <c r="K231" s="89">
        <v>1.74</v>
      </c>
      <c r="L231" s="92"/>
      <c r="M231" s="89">
        <v>54.52</v>
      </c>
      <c r="N231" s="89">
        <v>66.16</v>
      </c>
      <c r="O231" s="89">
        <v>26.16</v>
      </c>
      <c r="P231" s="91">
        <v>47.9</v>
      </c>
      <c r="Q231" s="89">
        <v>1.1399999999999999</v>
      </c>
      <c r="R231" s="89">
        <v>3.24</v>
      </c>
      <c r="S231" s="89">
        <v>0.25</v>
      </c>
      <c r="T231" s="92"/>
    </row>
    <row r="232" spans="1:20" s="1" customFormat="1" x14ac:dyDescent="0.3">
      <c r="A232" s="90" t="s">
        <v>228</v>
      </c>
      <c r="B232" s="115" t="s">
        <v>51</v>
      </c>
      <c r="C232" s="140">
        <v>100</v>
      </c>
      <c r="D232" s="91">
        <v>0.4</v>
      </c>
      <c r="E232" s="91">
        <v>0.3</v>
      </c>
      <c r="F232" s="91">
        <v>10.3</v>
      </c>
      <c r="G232" s="90">
        <v>47</v>
      </c>
      <c r="H232" s="89">
        <v>0.02</v>
      </c>
      <c r="I232" s="89">
        <v>0.03</v>
      </c>
      <c r="J232" s="90">
        <v>5</v>
      </c>
      <c r="K232" s="90">
        <v>2</v>
      </c>
      <c r="L232" s="92"/>
      <c r="M232" s="90">
        <v>19</v>
      </c>
      <c r="N232" s="90">
        <v>16</v>
      </c>
      <c r="O232" s="90">
        <v>12</v>
      </c>
      <c r="P232" s="90">
        <v>155</v>
      </c>
      <c r="Q232" s="91">
        <v>2.2999999999999998</v>
      </c>
      <c r="R232" s="91">
        <v>0.1</v>
      </c>
      <c r="S232" s="90">
        <v>1</v>
      </c>
      <c r="T232" s="89">
        <v>0.01</v>
      </c>
    </row>
    <row r="233" spans="1:20" s="1" customFormat="1" x14ac:dyDescent="0.3">
      <c r="A233" s="208" t="s">
        <v>46</v>
      </c>
      <c r="B233" s="209"/>
      <c r="C233" s="140">
        <f>SUM(C227:C232)</f>
        <v>590</v>
      </c>
      <c r="D233" s="89">
        <v>29.25</v>
      </c>
      <c r="E233" s="89">
        <v>22.99</v>
      </c>
      <c r="F233" s="89">
        <v>79.48</v>
      </c>
      <c r="G233" s="89">
        <v>648.41999999999996</v>
      </c>
      <c r="H233" s="89">
        <v>0.68</v>
      </c>
      <c r="I233" s="89">
        <v>2.5299999999999998</v>
      </c>
      <c r="J233" s="89">
        <v>69.75</v>
      </c>
      <c r="K233" s="91">
        <v>8909.6</v>
      </c>
      <c r="L233" s="89">
        <v>1.54</v>
      </c>
      <c r="M233" s="89">
        <v>106.33</v>
      </c>
      <c r="N233" s="89">
        <v>580.96</v>
      </c>
      <c r="O233" s="89">
        <v>163.87</v>
      </c>
      <c r="P233" s="91">
        <v>720.5</v>
      </c>
      <c r="Q233" s="89">
        <v>15.04</v>
      </c>
      <c r="R233" s="89">
        <v>48.84</v>
      </c>
      <c r="S233" s="89">
        <v>9.52</v>
      </c>
      <c r="T233" s="89">
        <v>0.26</v>
      </c>
    </row>
    <row r="234" spans="1:20" s="1" customFormat="1" x14ac:dyDescent="0.3">
      <c r="A234" s="205" t="s">
        <v>13</v>
      </c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</row>
    <row r="235" spans="1:20" s="1" customFormat="1" x14ac:dyDescent="0.3">
      <c r="A235" s="90" t="s">
        <v>593</v>
      </c>
      <c r="B235" s="115" t="s">
        <v>161</v>
      </c>
      <c r="C235" s="140">
        <v>60</v>
      </c>
      <c r="D235" s="89">
        <v>0.99</v>
      </c>
      <c r="E235" s="89">
        <v>5.12</v>
      </c>
      <c r="F235" s="89">
        <v>2.16</v>
      </c>
      <c r="G235" s="89">
        <v>59.17</v>
      </c>
      <c r="H235" s="89">
        <v>0.03</v>
      </c>
      <c r="I235" s="89">
        <v>0.03</v>
      </c>
      <c r="J235" s="89">
        <v>27.74</v>
      </c>
      <c r="K235" s="89">
        <v>97.34</v>
      </c>
      <c r="L235" s="92"/>
      <c r="M235" s="91">
        <v>31.2</v>
      </c>
      <c r="N235" s="89">
        <v>25.45</v>
      </c>
      <c r="O235" s="89">
        <v>13.79</v>
      </c>
      <c r="P235" s="89">
        <v>158.88999999999999</v>
      </c>
      <c r="Q235" s="89">
        <v>0.63</v>
      </c>
      <c r="R235" s="89">
        <v>0.24</v>
      </c>
      <c r="S235" s="89">
        <v>1.53</v>
      </c>
      <c r="T235" s="89">
        <v>0.02</v>
      </c>
    </row>
    <row r="236" spans="1:20" s="1" customFormat="1" x14ac:dyDescent="0.3">
      <c r="A236" s="89" t="s">
        <v>453</v>
      </c>
      <c r="B236" s="115" t="s">
        <v>511</v>
      </c>
      <c r="C236" s="140">
        <v>210</v>
      </c>
      <c r="D236" s="89">
        <v>4.4800000000000004</v>
      </c>
      <c r="E236" s="89">
        <v>6.68</v>
      </c>
      <c r="F236" s="89">
        <v>14.38</v>
      </c>
      <c r="G236" s="89">
        <v>135.75</v>
      </c>
      <c r="H236" s="89">
        <v>0.08</v>
      </c>
      <c r="I236" s="89">
        <v>0.06</v>
      </c>
      <c r="J236" s="91">
        <v>11.5</v>
      </c>
      <c r="K236" s="89">
        <v>170.82</v>
      </c>
      <c r="L236" s="92"/>
      <c r="M236" s="89">
        <v>14.95</v>
      </c>
      <c r="N236" s="89">
        <v>76.09</v>
      </c>
      <c r="O236" s="89">
        <v>22.52</v>
      </c>
      <c r="P236" s="89">
        <v>344.86</v>
      </c>
      <c r="Q236" s="89">
        <v>1.03</v>
      </c>
      <c r="R236" s="89">
        <v>1.38</v>
      </c>
      <c r="S236" s="89">
        <v>4.08</v>
      </c>
      <c r="T236" s="89">
        <v>0.04</v>
      </c>
    </row>
    <row r="237" spans="1:20" s="1" customFormat="1" x14ac:dyDescent="0.3">
      <c r="A237" s="90" t="s">
        <v>620</v>
      </c>
      <c r="B237" s="115" t="s">
        <v>621</v>
      </c>
      <c r="C237" s="140">
        <v>95</v>
      </c>
      <c r="D237" s="89">
        <v>14.709999999999999</v>
      </c>
      <c r="E237" s="89">
        <v>12.96</v>
      </c>
      <c r="F237" s="89">
        <v>9.5</v>
      </c>
      <c r="G237" s="89">
        <v>214.12</v>
      </c>
      <c r="H237" s="89">
        <v>0.15</v>
      </c>
      <c r="I237" s="89">
        <v>0.14000000000000001</v>
      </c>
      <c r="J237" s="91">
        <v>7.7</v>
      </c>
      <c r="K237" s="91">
        <v>57</v>
      </c>
      <c r="L237" s="89">
        <v>4.4300000000000006</v>
      </c>
      <c r="M237" s="89">
        <v>21.08</v>
      </c>
      <c r="N237" s="89">
        <v>158.19</v>
      </c>
      <c r="O237" s="89">
        <v>27.27</v>
      </c>
      <c r="P237" s="89">
        <v>381.93</v>
      </c>
      <c r="Q237" s="89">
        <v>1.0900000000000001</v>
      </c>
      <c r="R237" s="89">
        <v>25.28</v>
      </c>
      <c r="S237" s="89">
        <v>23.54</v>
      </c>
      <c r="T237" s="89">
        <v>0.22</v>
      </c>
    </row>
    <row r="238" spans="1:20" s="1" customFormat="1" x14ac:dyDescent="0.3">
      <c r="A238" s="90" t="s">
        <v>274</v>
      </c>
      <c r="B238" s="115" t="s">
        <v>195</v>
      </c>
      <c r="C238" s="140">
        <v>150</v>
      </c>
      <c r="D238" s="89">
        <v>3.41</v>
      </c>
      <c r="E238" s="89">
        <v>3.96</v>
      </c>
      <c r="F238" s="89">
        <v>23.83</v>
      </c>
      <c r="G238" s="89">
        <v>145.04</v>
      </c>
      <c r="H238" s="89">
        <v>0.18</v>
      </c>
      <c r="I238" s="89">
        <v>0.13</v>
      </c>
      <c r="J238" s="89">
        <v>28.26</v>
      </c>
      <c r="K238" s="91">
        <v>26.6</v>
      </c>
      <c r="L238" s="89">
        <v>0.06</v>
      </c>
      <c r="M238" s="91">
        <v>40.799999999999997</v>
      </c>
      <c r="N238" s="89">
        <v>100.78</v>
      </c>
      <c r="O238" s="89">
        <v>35.130000000000003</v>
      </c>
      <c r="P238" s="89">
        <v>825.65</v>
      </c>
      <c r="Q238" s="91">
        <v>1.3</v>
      </c>
      <c r="R238" s="89">
        <v>0.62</v>
      </c>
      <c r="S238" s="91">
        <v>8.8000000000000007</v>
      </c>
      <c r="T238" s="89">
        <v>0.05</v>
      </c>
    </row>
    <row r="239" spans="1:20" s="1" customFormat="1" x14ac:dyDescent="0.3">
      <c r="A239" s="90" t="s">
        <v>232</v>
      </c>
      <c r="B239" s="115" t="s">
        <v>449</v>
      </c>
      <c r="C239" s="140">
        <v>200</v>
      </c>
      <c r="D239" s="89">
        <v>0.59</v>
      </c>
      <c r="E239" s="89">
        <v>0.05</v>
      </c>
      <c r="F239" s="89">
        <v>18.579999999999998</v>
      </c>
      <c r="G239" s="89">
        <v>77.94</v>
      </c>
      <c r="H239" s="89">
        <v>0.02</v>
      </c>
      <c r="I239" s="89">
        <v>0.02</v>
      </c>
      <c r="J239" s="91">
        <v>0.6</v>
      </c>
      <c r="K239" s="92"/>
      <c r="L239" s="92"/>
      <c r="M239" s="89">
        <v>24.33</v>
      </c>
      <c r="N239" s="91">
        <v>21.9</v>
      </c>
      <c r="O239" s="89">
        <v>15.75</v>
      </c>
      <c r="P239" s="89">
        <v>0.33</v>
      </c>
      <c r="Q239" s="89">
        <v>0.51</v>
      </c>
      <c r="R239" s="92"/>
      <c r="S239" s="92"/>
      <c r="T239" s="92"/>
    </row>
    <row r="240" spans="1:20" s="1" customFormat="1" x14ac:dyDescent="0.3">
      <c r="A240" s="116"/>
      <c r="B240" s="115" t="s">
        <v>465</v>
      </c>
      <c r="C240" s="140">
        <v>70</v>
      </c>
      <c r="D240" s="89">
        <v>4.7699999999999996</v>
      </c>
      <c r="E240" s="89">
        <v>2.98</v>
      </c>
      <c r="F240" s="89">
        <v>30.09</v>
      </c>
      <c r="G240" s="91">
        <v>168.6</v>
      </c>
      <c r="H240" s="89">
        <v>0.19</v>
      </c>
      <c r="I240" s="89">
        <v>7.0000000000000007E-2</v>
      </c>
      <c r="J240" s="92"/>
      <c r="K240" s="89">
        <v>3.12</v>
      </c>
      <c r="L240" s="92"/>
      <c r="M240" s="89">
        <v>91.38</v>
      </c>
      <c r="N240" s="89">
        <v>107.07</v>
      </c>
      <c r="O240" s="89">
        <v>43.04</v>
      </c>
      <c r="P240" s="89">
        <v>80.040000000000006</v>
      </c>
      <c r="Q240" s="89">
        <v>1.85</v>
      </c>
      <c r="R240" s="89">
        <v>5.39</v>
      </c>
      <c r="S240" s="89">
        <v>0.44</v>
      </c>
      <c r="T240" s="92"/>
    </row>
    <row r="241" spans="1:20" s="1" customFormat="1" x14ac:dyDescent="0.3">
      <c r="A241" s="90" t="s">
        <v>228</v>
      </c>
      <c r="B241" s="115" t="s">
        <v>45</v>
      </c>
      <c r="C241" s="140">
        <v>100</v>
      </c>
      <c r="D241" s="91">
        <v>0.4</v>
      </c>
      <c r="E241" s="91">
        <v>0.4</v>
      </c>
      <c r="F241" s="91">
        <v>9.8000000000000007</v>
      </c>
      <c r="G241" s="90">
        <v>47</v>
      </c>
      <c r="H241" s="89">
        <v>0.03</v>
      </c>
      <c r="I241" s="89">
        <v>0.02</v>
      </c>
      <c r="J241" s="90">
        <v>10</v>
      </c>
      <c r="K241" s="90">
        <v>5</v>
      </c>
      <c r="L241" s="92"/>
      <c r="M241" s="90">
        <v>16</v>
      </c>
      <c r="N241" s="90">
        <v>11</v>
      </c>
      <c r="O241" s="90">
        <v>9</v>
      </c>
      <c r="P241" s="90">
        <v>278</v>
      </c>
      <c r="Q241" s="91">
        <v>2.2000000000000002</v>
      </c>
      <c r="R241" s="91">
        <v>0.3</v>
      </c>
      <c r="S241" s="90">
        <v>2</v>
      </c>
      <c r="T241" s="89">
        <v>0.01</v>
      </c>
    </row>
    <row r="242" spans="1:20" s="1" customFormat="1" x14ac:dyDescent="0.3">
      <c r="A242" s="208" t="s">
        <v>49</v>
      </c>
      <c r="B242" s="209"/>
      <c r="C242" s="140">
        <f>SUM(C235:C241)</f>
        <v>885</v>
      </c>
      <c r="D242" s="89">
        <v>29.35</v>
      </c>
      <c r="E242" s="89">
        <v>32.15</v>
      </c>
      <c r="F242" s="89">
        <v>108.34</v>
      </c>
      <c r="G242" s="89">
        <v>847.62</v>
      </c>
      <c r="H242" s="89">
        <v>0.68</v>
      </c>
      <c r="I242" s="89">
        <v>0.47</v>
      </c>
      <c r="J242" s="91">
        <v>85.8</v>
      </c>
      <c r="K242" s="89">
        <v>359.88</v>
      </c>
      <c r="L242" s="89">
        <v>4.49</v>
      </c>
      <c r="M242" s="89">
        <v>239.74</v>
      </c>
      <c r="N242" s="89">
        <v>500.48</v>
      </c>
      <c r="O242" s="91">
        <v>166.5</v>
      </c>
      <c r="P242" s="91">
        <v>2069.6999999999998</v>
      </c>
      <c r="Q242" s="89">
        <v>8.61</v>
      </c>
      <c r="R242" s="89">
        <v>33.21</v>
      </c>
      <c r="S242" s="89">
        <v>40.39</v>
      </c>
      <c r="T242" s="89">
        <v>0.34</v>
      </c>
    </row>
    <row r="243" spans="1:20" s="1" customFormat="1" x14ac:dyDescent="0.3">
      <c r="A243" s="205" t="s">
        <v>14</v>
      </c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</row>
    <row r="244" spans="1:20" s="1" customFormat="1" x14ac:dyDescent="0.3">
      <c r="A244" s="89" t="s">
        <v>595</v>
      </c>
      <c r="B244" s="115" t="s">
        <v>478</v>
      </c>
      <c r="C244" s="140">
        <v>100</v>
      </c>
      <c r="D244" s="169">
        <v>1.92</v>
      </c>
      <c r="E244" s="169">
        <v>0.03</v>
      </c>
      <c r="F244" s="170">
        <v>5.6</v>
      </c>
      <c r="G244" s="169">
        <v>33.85</v>
      </c>
      <c r="H244" s="169">
        <v>0.01</v>
      </c>
      <c r="I244" s="168"/>
      <c r="J244" s="167">
        <v>8</v>
      </c>
      <c r="K244" s="170">
        <v>0.4</v>
      </c>
      <c r="L244" s="168"/>
      <c r="M244" s="169">
        <v>8.15</v>
      </c>
      <c r="N244" s="170">
        <v>4.4000000000000004</v>
      </c>
      <c r="O244" s="170">
        <v>2.4</v>
      </c>
      <c r="P244" s="169">
        <v>32.75</v>
      </c>
      <c r="Q244" s="169">
        <v>0.14000000000000001</v>
      </c>
      <c r="R244" s="169">
        <v>0.08</v>
      </c>
      <c r="S244" s="169">
        <v>0.02</v>
      </c>
      <c r="T244" s="168"/>
    </row>
    <row r="245" spans="1:20" s="1" customFormat="1" x14ac:dyDescent="0.3">
      <c r="A245" s="89" t="s">
        <v>266</v>
      </c>
      <c r="B245" s="115" t="s">
        <v>56</v>
      </c>
      <c r="C245" s="140">
        <v>200</v>
      </c>
      <c r="D245" s="169">
        <v>0.78</v>
      </c>
      <c r="E245" s="169">
        <v>0.05</v>
      </c>
      <c r="F245" s="169">
        <v>18.63</v>
      </c>
      <c r="G245" s="169">
        <v>78.69</v>
      </c>
      <c r="H245" s="169">
        <v>0.02</v>
      </c>
      <c r="I245" s="169">
        <v>0.03</v>
      </c>
      <c r="J245" s="170">
        <v>0.6</v>
      </c>
      <c r="K245" s="169">
        <v>87.45</v>
      </c>
      <c r="L245" s="168"/>
      <c r="M245" s="169">
        <v>24.33</v>
      </c>
      <c r="N245" s="170">
        <v>21.9</v>
      </c>
      <c r="O245" s="169">
        <v>15.75</v>
      </c>
      <c r="P245" s="169">
        <v>257.88</v>
      </c>
      <c r="Q245" s="169">
        <v>0.51</v>
      </c>
      <c r="R245" s="169">
        <v>0.33</v>
      </c>
      <c r="S245" s="169">
        <v>0.51</v>
      </c>
      <c r="T245" s="169">
        <v>0.01</v>
      </c>
    </row>
    <row r="246" spans="1:20" s="1" customFormat="1" x14ac:dyDescent="0.3">
      <c r="A246" s="90" t="s">
        <v>228</v>
      </c>
      <c r="B246" s="115" t="s">
        <v>51</v>
      </c>
      <c r="C246" s="140">
        <v>100</v>
      </c>
      <c r="D246" s="170">
        <v>0.4</v>
      </c>
      <c r="E246" s="170">
        <v>0.3</v>
      </c>
      <c r="F246" s="170">
        <v>10.3</v>
      </c>
      <c r="G246" s="167">
        <v>47</v>
      </c>
      <c r="H246" s="169">
        <v>0.02</v>
      </c>
      <c r="I246" s="169">
        <v>0.03</v>
      </c>
      <c r="J246" s="167">
        <v>5</v>
      </c>
      <c r="K246" s="167">
        <v>2</v>
      </c>
      <c r="L246" s="168"/>
      <c r="M246" s="167">
        <v>19</v>
      </c>
      <c r="N246" s="167">
        <v>16</v>
      </c>
      <c r="O246" s="167">
        <v>12</v>
      </c>
      <c r="P246" s="167">
        <v>155</v>
      </c>
      <c r="Q246" s="170">
        <v>2.2999999999999998</v>
      </c>
      <c r="R246" s="170">
        <v>0.1</v>
      </c>
      <c r="S246" s="167">
        <v>1</v>
      </c>
      <c r="T246" s="169">
        <v>0.01</v>
      </c>
    </row>
    <row r="247" spans="1:20" s="1" customFormat="1" x14ac:dyDescent="0.3">
      <c r="A247" s="208" t="s">
        <v>74</v>
      </c>
      <c r="B247" s="209"/>
      <c r="C247" s="140">
        <f>SUM(C244:C246)</f>
        <v>400</v>
      </c>
      <c r="D247" s="170">
        <v>3.1</v>
      </c>
      <c r="E247" s="169">
        <v>0.38</v>
      </c>
      <c r="F247" s="169">
        <v>34.53</v>
      </c>
      <c r="G247" s="169">
        <v>159.54</v>
      </c>
      <c r="H247" s="169">
        <v>0.05</v>
      </c>
      <c r="I247" s="169">
        <v>0.06</v>
      </c>
      <c r="J247" s="170">
        <v>13.6</v>
      </c>
      <c r="K247" s="169">
        <v>89.85</v>
      </c>
      <c r="L247" s="168"/>
      <c r="M247" s="169">
        <v>51.48</v>
      </c>
      <c r="N247" s="170">
        <v>42.3</v>
      </c>
      <c r="O247" s="169">
        <v>30.15</v>
      </c>
      <c r="P247" s="169">
        <v>445.63</v>
      </c>
      <c r="Q247" s="169">
        <v>2.95</v>
      </c>
      <c r="R247" s="169">
        <v>0.51</v>
      </c>
      <c r="S247" s="169">
        <v>1.53</v>
      </c>
      <c r="T247" s="169">
        <v>0.02</v>
      </c>
    </row>
    <row r="248" spans="1:20" s="1" customFormat="1" x14ac:dyDescent="0.3">
      <c r="A248" s="208" t="s">
        <v>50</v>
      </c>
      <c r="B248" s="209"/>
      <c r="C248" s="140">
        <f>C247+C242+C233</f>
        <v>1875</v>
      </c>
      <c r="D248" s="170">
        <v>61.7</v>
      </c>
      <c r="E248" s="169">
        <v>55.52</v>
      </c>
      <c r="F248" s="169">
        <v>222.35</v>
      </c>
      <c r="G248" s="169">
        <v>1655.58</v>
      </c>
      <c r="H248" s="169">
        <v>1.41</v>
      </c>
      <c r="I248" s="169">
        <v>3.06</v>
      </c>
      <c r="J248" s="169">
        <v>169.15</v>
      </c>
      <c r="K248" s="169">
        <v>9359.33</v>
      </c>
      <c r="L248" s="169">
        <v>6.03</v>
      </c>
      <c r="M248" s="169">
        <v>397.55</v>
      </c>
      <c r="N248" s="169">
        <v>1123.74</v>
      </c>
      <c r="O248" s="169">
        <v>360.52</v>
      </c>
      <c r="P248" s="169">
        <v>3235.83</v>
      </c>
      <c r="Q248" s="170">
        <v>26.6</v>
      </c>
      <c r="R248" s="169">
        <v>82.56</v>
      </c>
      <c r="S248" s="169">
        <v>51.44</v>
      </c>
      <c r="T248" s="169">
        <v>0.62</v>
      </c>
    </row>
    <row r="249" spans="1:20" s="1" customFormat="1" x14ac:dyDescent="0.3">
      <c r="A249" s="118"/>
      <c r="B249" s="125"/>
      <c r="C249" s="141"/>
      <c r="D249" s="119"/>
      <c r="E249" s="119"/>
      <c r="F249" s="119"/>
      <c r="G249" s="119"/>
      <c r="H249" s="119"/>
      <c r="I249" s="119"/>
      <c r="J249" s="119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</row>
    <row r="250" spans="1:20" s="1" customFormat="1" x14ac:dyDescent="0.3">
      <c r="A250" s="196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</row>
    <row r="251" spans="1:20" s="1" customFormat="1" x14ac:dyDescent="0.3">
      <c r="A251" s="197"/>
      <c r="B251" s="197"/>
      <c r="C251" s="141"/>
      <c r="D251" s="120"/>
      <c r="E251" s="121"/>
      <c r="F251" s="119"/>
      <c r="G251" s="119"/>
      <c r="H251" s="120"/>
      <c r="I251" s="120"/>
      <c r="J251" s="120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</row>
    <row r="252" spans="1:20" s="1" customFormat="1" x14ac:dyDescent="0.3">
      <c r="A252" s="198"/>
      <c r="B252" s="198"/>
      <c r="C252" s="141"/>
      <c r="D252" s="120"/>
      <c r="E252" s="119"/>
      <c r="F252" s="119"/>
      <c r="G252" s="119"/>
      <c r="H252" s="120"/>
      <c r="I252" s="120"/>
      <c r="J252" s="120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</row>
    <row r="253" spans="1:20" s="1" customFormat="1" x14ac:dyDescent="0.3">
      <c r="A253" s="199" t="s">
        <v>27</v>
      </c>
      <c r="B253" s="199" t="s">
        <v>28</v>
      </c>
      <c r="C253" s="199" t="s">
        <v>581</v>
      </c>
      <c r="D253" s="206" t="s">
        <v>30</v>
      </c>
      <c r="E253" s="206"/>
      <c r="F253" s="206"/>
      <c r="G253" s="199" t="s">
        <v>582</v>
      </c>
      <c r="H253" s="206" t="s">
        <v>32</v>
      </c>
      <c r="I253" s="206"/>
      <c r="J253" s="206"/>
      <c r="K253" s="206"/>
      <c r="L253" s="206"/>
      <c r="M253" s="206" t="s">
        <v>33</v>
      </c>
      <c r="N253" s="206"/>
      <c r="O253" s="206"/>
      <c r="P253" s="206"/>
      <c r="Q253" s="206"/>
      <c r="R253" s="206"/>
      <c r="S253" s="206"/>
      <c r="T253" s="206"/>
    </row>
    <row r="254" spans="1:20" s="1" customFormat="1" x14ac:dyDescent="0.3">
      <c r="A254" s="200"/>
      <c r="B254" s="201"/>
      <c r="C254" s="200"/>
      <c r="D254" s="114" t="s">
        <v>34</v>
      </c>
      <c r="E254" s="114" t="s">
        <v>35</v>
      </c>
      <c r="F254" s="114" t="s">
        <v>36</v>
      </c>
      <c r="G254" s="200"/>
      <c r="H254" s="114" t="s">
        <v>37</v>
      </c>
      <c r="I254" s="114" t="s">
        <v>583</v>
      </c>
      <c r="J254" s="114" t="s">
        <v>584</v>
      </c>
      <c r="K254" s="114" t="s">
        <v>585</v>
      </c>
      <c r="L254" s="114" t="s">
        <v>586</v>
      </c>
      <c r="M254" s="114" t="s">
        <v>38</v>
      </c>
      <c r="N254" s="114" t="s">
        <v>39</v>
      </c>
      <c r="O254" s="114" t="s">
        <v>40</v>
      </c>
      <c r="P254" s="114" t="s">
        <v>587</v>
      </c>
      <c r="Q254" s="114" t="s">
        <v>41</v>
      </c>
      <c r="R254" s="114" t="s">
        <v>413</v>
      </c>
      <c r="S254" s="114" t="s">
        <v>412</v>
      </c>
      <c r="T254" s="114" t="s">
        <v>414</v>
      </c>
    </row>
    <row r="255" spans="1:20" s="1" customFormat="1" x14ac:dyDescent="0.3">
      <c r="A255" s="88">
        <v>1</v>
      </c>
      <c r="B255" s="124">
        <v>2</v>
      </c>
      <c r="C255" s="140">
        <v>3</v>
      </c>
      <c r="D255" s="88">
        <v>4</v>
      </c>
      <c r="E255" s="88">
        <v>5</v>
      </c>
      <c r="F255" s="88">
        <v>6</v>
      </c>
      <c r="G255" s="88">
        <v>7</v>
      </c>
      <c r="H255" s="88">
        <v>8</v>
      </c>
      <c r="I255" s="88">
        <v>9</v>
      </c>
      <c r="J255" s="88">
        <v>10</v>
      </c>
      <c r="K255" s="88">
        <v>11</v>
      </c>
      <c r="L255" s="88">
        <v>12</v>
      </c>
      <c r="M255" s="88">
        <v>13</v>
      </c>
      <c r="N255" s="88">
        <v>14</v>
      </c>
      <c r="O255" s="88">
        <v>15</v>
      </c>
      <c r="P255" s="88">
        <v>16</v>
      </c>
      <c r="Q255" s="88">
        <v>17</v>
      </c>
      <c r="R255" s="88">
        <v>18</v>
      </c>
      <c r="S255" s="88">
        <v>19</v>
      </c>
      <c r="T255" s="88">
        <v>20</v>
      </c>
    </row>
    <row r="256" spans="1:20" s="1" customFormat="1" x14ac:dyDescent="0.3">
      <c r="A256" s="205" t="s">
        <v>622</v>
      </c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</row>
    <row r="257" spans="1:20" s="1" customFormat="1" x14ac:dyDescent="0.3">
      <c r="A257" s="205" t="s">
        <v>42</v>
      </c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</row>
    <row r="258" spans="1:20" s="1" customFormat="1" x14ac:dyDescent="0.3">
      <c r="A258" s="90" t="s">
        <v>223</v>
      </c>
      <c r="B258" s="115" t="s">
        <v>43</v>
      </c>
      <c r="C258" s="140">
        <v>10</v>
      </c>
      <c r="D258" s="89">
        <v>0.08</v>
      </c>
      <c r="E258" s="89">
        <v>7.25</v>
      </c>
      <c r="F258" s="89">
        <v>0.13</v>
      </c>
      <c r="G258" s="91">
        <v>66.099999999999994</v>
      </c>
      <c r="H258" s="92"/>
      <c r="I258" s="89">
        <v>0.01</v>
      </c>
      <c r="J258" s="92"/>
      <c r="K258" s="90">
        <v>45</v>
      </c>
      <c r="L258" s="89">
        <v>0.13</v>
      </c>
      <c r="M258" s="91">
        <v>2.4</v>
      </c>
      <c r="N258" s="90">
        <v>3</v>
      </c>
      <c r="O258" s="89">
        <v>0.05</v>
      </c>
      <c r="P258" s="90">
        <v>3</v>
      </c>
      <c r="Q258" s="89">
        <v>0.02</v>
      </c>
      <c r="R258" s="91">
        <v>0.1</v>
      </c>
      <c r="S258" s="92"/>
      <c r="T258" s="92"/>
    </row>
    <row r="259" spans="1:20" s="1" customFormat="1" x14ac:dyDescent="0.3">
      <c r="A259" s="90" t="s">
        <v>224</v>
      </c>
      <c r="B259" s="115" t="s">
        <v>44</v>
      </c>
      <c r="C259" s="140">
        <v>20</v>
      </c>
      <c r="D259" s="89">
        <v>4.6399999999999997</v>
      </c>
      <c r="E259" s="91">
        <v>5.9</v>
      </c>
      <c r="F259" s="92"/>
      <c r="G259" s="91">
        <v>72.8</v>
      </c>
      <c r="H259" s="89">
        <v>0.01</v>
      </c>
      <c r="I259" s="89">
        <v>0.06</v>
      </c>
      <c r="J259" s="89">
        <v>0.14000000000000001</v>
      </c>
      <c r="K259" s="91">
        <v>57.6</v>
      </c>
      <c r="L259" s="89">
        <v>0.19</v>
      </c>
      <c r="M259" s="90">
        <v>176</v>
      </c>
      <c r="N259" s="90">
        <v>100</v>
      </c>
      <c r="O259" s="90">
        <v>7</v>
      </c>
      <c r="P259" s="91">
        <v>17.600000000000001</v>
      </c>
      <c r="Q259" s="91">
        <v>0.2</v>
      </c>
      <c r="R259" s="91">
        <v>2.9</v>
      </c>
      <c r="S259" s="91">
        <v>1.8</v>
      </c>
      <c r="T259" s="89">
        <v>0.01</v>
      </c>
    </row>
    <row r="260" spans="1:20" s="1" customFormat="1" x14ac:dyDescent="0.3">
      <c r="A260" s="90" t="s">
        <v>225</v>
      </c>
      <c r="B260" s="115" t="s">
        <v>76</v>
      </c>
      <c r="C260" s="140">
        <v>40</v>
      </c>
      <c r="D260" s="89">
        <v>5.08</v>
      </c>
      <c r="E260" s="91">
        <v>4.5999999999999996</v>
      </c>
      <c r="F260" s="89">
        <v>0.28000000000000003</v>
      </c>
      <c r="G260" s="91">
        <v>62.8</v>
      </c>
      <c r="H260" s="89">
        <v>0.03</v>
      </c>
      <c r="I260" s="89">
        <v>0.18</v>
      </c>
      <c r="J260" s="92"/>
      <c r="K260" s="90">
        <v>104</v>
      </c>
      <c r="L260" s="89">
        <v>0.88</v>
      </c>
      <c r="M260" s="90">
        <v>22</v>
      </c>
      <c r="N260" s="91">
        <v>76.8</v>
      </c>
      <c r="O260" s="91">
        <v>4.8</v>
      </c>
      <c r="P260" s="90">
        <v>56</v>
      </c>
      <c r="Q260" s="90">
        <v>1</v>
      </c>
      <c r="R260" s="89">
        <v>12.28</v>
      </c>
      <c r="S260" s="90">
        <v>8</v>
      </c>
      <c r="T260" s="89">
        <v>0.02</v>
      </c>
    </row>
    <row r="261" spans="1:20" s="1" customFormat="1" x14ac:dyDescent="0.3">
      <c r="A261" s="89" t="s">
        <v>275</v>
      </c>
      <c r="B261" s="115" t="s">
        <v>513</v>
      </c>
      <c r="C261" s="140">
        <v>200</v>
      </c>
      <c r="D261" s="89">
        <v>5.98</v>
      </c>
      <c r="E261" s="89">
        <v>2.94</v>
      </c>
      <c r="F261" s="89">
        <v>40.35</v>
      </c>
      <c r="G261" s="89">
        <v>212.49</v>
      </c>
      <c r="H261" s="89">
        <v>0.08</v>
      </c>
      <c r="I261" s="89">
        <v>0.17</v>
      </c>
      <c r="J261" s="91">
        <v>1.3</v>
      </c>
      <c r="K261" s="90">
        <v>22</v>
      </c>
      <c r="L261" s="89">
        <v>0.05</v>
      </c>
      <c r="M261" s="89">
        <v>125.45</v>
      </c>
      <c r="N261" s="89">
        <v>156.38</v>
      </c>
      <c r="O261" s="89">
        <v>36.11</v>
      </c>
      <c r="P261" s="89">
        <v>190.14</v>
      </c>
      <c r="Q261" s="89">
        <v>0.56000000000000005</v>
      </c>
      <c r="R261" s="89">
        <v>7.64</v>
      </c>
      <c r="S261" s="89">
        <v>9.6199999999999992</v>
      </c>
      <c r="T261" s="89">
        <v>0.04</v>
      </c>
    </row>
    <row r="262" spans="1:20" s="1" customFormat="1" x14ac:dyDescent="0.3">
      <c r="A262" s="90" t="s">
        <v>227</v>
      </c>
      <c r="B262" s="115" t="s">
        <v>11</v>
      </c>
      <c r="C262" s="140">
        <v>200</v>
      </c>
      <c r="D262" s="89">
        <v>0.26</v>
      </c>
      <c r="E262" s="89">
        <v>0.03</v>
      </c>
      <c r="F262" s="89">
        <v>11.26</v>
      </c>
      <c r="G262" s="89">
        <v>47.79</v>
      </c>
      <c r="H262" s="92"/>
      <c r="I262" s="89">
        <v>0.01</v>
      </c>
      <c r="J262" s="91">
        <v>2.9</v>
      </c>
      <c r="K262" s="89">
        <v>0.64</v>
      </c>
      <c r="L262" s="92"/>
      <c r="M262" s="89">
        <v>8.08</v>
      </c>
      <c r="N262" s="89">
        <v>9.7799999999999994</v>
      </c>
      <c r="O262" s="89">
        <v>5.24</v>
      </c>
      <c r="P262" s="89">
        <v>36.54</v>
      </c>
      <c r="Q262" s="91">
        <v>0.9</v>
      </c>
      <c r="R262" s="89">
        <v>0.03</v>
      </c>
      <c r="S262" s="89">
        <v>0.01</v>
      </c>
      <c r="T262" s="92"/>
    </row>
    <row r="263" spans="1:20" s="1" customFormat="1" x14ac:dyDescent="0.3">
      <c r="A263" s="122"/>
      <c r="B263" s="115" t="s">
        <v>465</v>
      </c>
      <c r="C263" s="140">
        <v>40</v>
      </c>
      <c r="D263" s="89">
        <v>2.99</v>
      </c>
      <c r="E263" s="89">
        <v>1.79</v>
      </c>
      <c r="F263" s="91">
        <v>18.399999999999999</v>
      </c>
      <c r="G263" s="89">
        <v>103.03</v>
      </c>
      <c r="H263" s="89">
        <v>0.12</v>
      </c>
      <c r="I263" s="89">
        <v>0.05</v>
      </c>
      <c r="J263" s="92"/>
      <c r="K263" s="89">
        <v>1.74</v>
      </c>
      <c r="L263" s="92"/>
      <c r="M263" s="89">
        <v>54.52</v>
      </c>
      <c r="N263" s="89">
        <v>66.16</v>
      </c>
      <c r="O263" s="89">
        <v>26.16</v>
      </c>
      <c r="P263" s="91">
        <v>47.9</v>
      </c>
      <c r="Q263" s="89">
        <v>1.1399999999999999</v>
      </c>
      <c r="R263" s="89">
        <v>3.24</v>
      </c>
      <c r="S263" s="89">
        <v>0.25</v>
      </c>
      <c r="T263" s="92"/>
    </row>
    <row r="264" spans="1:20" s="1" customFormat="1" x14ac:dyDescent="0.3">
      <c r="A264" s="90" t="s">
        <v>228</v>
      </c>
      <c r="B264" s="115" t="s">
        <v>45</v>
      </c>
      <c r="C264" s="140">
        <v>100</v>
      </c>
      <c r="D264" s="91">
        <v>0.4</v>
      </c>
      <c r="E264" s="91">
        <v>0.4</v>
      </c>
      <c r="F264" s="91">
        <v>9.8000000000000007</v>
      </c>
      <c r="G264" s="90">
        <v>47</v>
      </c>
      <c r="H264" s="89">
        <v>0.03</v>
      </c>
      <c r="I264" s="89">
        <v>0.02</v>
      </c>
      <c r="J264" s="90">
        <v>10</v>
      </c>
      <c r="K264" s="90">
        <v>5</v>
      </c>
      <c r="L264" s="92"/>
      <c r="M264" s="90">
        <v>16</v>
      </c>
      <c r="N264" s="90">
        <v>11</v>
      </c>
      <c r="O264" s="90">
        <v>9</v>
      </c>
      <c r="P264" s="90">
        <v>278</v>
      </c>
      <c r="Q264" s="91">
        <v>2.2000000000000002</v>
      </c>
      <c r="R264" s="91">
        <v>0.3</v>
      </c>
      <c r="S264" s="90">
        <v>2</v>
      </c>
      <c r="T264" s="89">
        <v>0.01</v>
      </c>
    </row>
    <row r="265" spans="1:20" s="1" customFormat="1" x14ac:dyDescent="0.3">
      <c r="A265" s="208" t="s">
        <v>46</v>
      </c>
      <c r="B265" s="209"/>
      <c r="C265" s="140">
        <f>SUM(C258:C264)</f>
        <v>610</v>
      </c>
      <c r="D265" s="89">
        <v>19.43</v>
      </c>
      <c r="E265" s="89">
        <v>22.91</v>
      </c>
      <c r="F265" s="89">
        <v>80.22</v>
      </c>
      <c r="G265" s="89">
        <v>612.01</v>
      </c>
      <c r="H265" s="89">
        <v>0.27</v>
      </c>
      <c r="I265" s="91">
        <v>0.5</v>
      </c>
      <c r="J265" s="89">
        <v>14.34</v>
      </c>
      <c r="K265" s="89">
        <v>235.98</v>
      </c>
      <c r="L265" s="89">
        <v>1.25</v>
      </c>
      <c r="M265" s="89">
        <v>404.45</v>
      </c>
      <c r="N265" s="89">
        <v>423.12</v>
      </c>
      <c r="O265" s="89">
        <v>88.36</v>
      </c>
      <c r="P265" s="89">
        <v>629.17999999999995</v>
      </c>
      <c r="Q265" s="89">
        <v>6.02</v>
      </c>
      <c r="R265" s="89">
        <v>26.49</v>
      </c>
      <c r="S265" s="89">
        <v>21.68</v>
      </c>
      <c r="T265" s="89">
        <v>0.08</v>
      </c>
    </row>
    <row r="266" spans="1:20" s="1" customFormat="1" x14ac:dyDescent="0.3">
      <c r="A266" s="205" t="s">
        <v>13</v>
      </c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</row>
    <row r="267" spans="1:20" s="1" customFormat="1" x14ac:dyDescent="0.3">
      <c r="A267" s="90" t="s">
        <v>276</v>
      </c>
      <c r="B267" s="115" t="s">
        <v>196</v>
      </c>
      <c r="C267" s="140">
        <v>60</v>
      </c>
      <c r="D267" s="90">
        <v>1</v>
      </c>
      <c r="E267" s="89">
        <v>5.1100000000000003</v>
      </c>
      <c r="F267" s="89">
        <v>4.9400000000000004</v>
      </c>
      <c r="G267" s="89">
        <v>69.95</v>
      </c>
      <c r="H267" s="89">
        <v>0.03</v>
      </c>
      <c r="I267" s="89">
        <v>0.02</v>
      </c>
      <c r="J267" s="91">
        <v>5.9</v>
      </c>
      <c r="K267" s="89">
        <v>8.65</v>
      </c>
      <c r="L267" s="92"/>
      <c r="M267" s="89">
        <v>17.89</v>
      </c>
      <c r="N267" s="89">
        <v>25.48</v>
      </c>
      <c r="O267" s="89">
        <v>11.23</v>
      </c>
      <c r="P267" s="89">
        <v>137.11000000000001</v>
      </c>
      <c r="Q267" s="91">
        <v>0.8</v>
      </c>
      <c r="R267" s="89">
        <v>0.45</v>
      </c>
      <c r="S267" s="89">
        <v>2.52</v>
      </c>
      <c r="T267" s="89">
        <v>0.01</v>
      </c>
    </row>
    <row r="268" spans="1:20" s="1" customFormat="1" x14ac:dyDescent="0.3">
      <c r="A268" s="89" t="s">
        <v>154</v>
      </c>
      <c r="B268" s="115" t="s">
        <v>567</v>
      </c>
      <c r="C268" s="140">
        <v>225</v>
      </c>
      <c r="D268" s="89">
        <v>5.8900000000000006</v>
      </c>
      <c r="E268" s="89">
        <v>4.6100000000000003</v>
      </c>
      <c r="F268" s="89">
        <v>8.84</v>
      </c>
      <c r="G268" s="89">
        <v>102.16000000000001</v>
      </c>
      <c r="H268" s="89">
        <v>0.08</v>
      </c>
      <c r="I268" s="89">
        <v>0.1</v>
      </c>
      <c r="J268" s="89">
        <v>16.440000000000001</v>
      </c>
      <c r="K268" s="89">
        <v>173.92</v>
      </c>
      <c r="L268" s="89">
        <v>0.01</v>
      </c>
      <c r="M268" s="91">
        <v>30.71</v>
      </c>
      <c r="N268" s="89">
        <v>84.87</v>
      </c>
      <c r="O268" s="89">
        <v>22.119999999999997</v>
      </c>
      <c r="P268" s="89">
        <v>370.14</v>
      </c>
      <c r="Q268" s="89">
        <v>0.81</v>
      </c>
      <c r="R268" s="89">
        <v>5.28</v>
      </c>
      <c r="S268" s="89">
        <v>4.0199999999999996</v>
      </c>
      <c r="T268" s="89">
        <v>0.02</v>
      </c>
    </row>
    <row r="269" spans="1:20" s="1" customFormat="1" ht="33" x14ac:dyDescent="0.3">
      <c r="A269" s="89" t="s">
        <v>277</v>
      </c>
      <c r="B269" s="115" t="s">
        <v>614</v>
      </c>
      <c r="C269" s="140">
        <v>95</v>
      </c>
      <c r="D269" s="89">
        <v>16.509999999999998</v>
      </c>
      <c r="E269" s="89">
        <v>13.690000000000001</v>
      </c>
      <c r="F269" s="89">
        <v>2.6799999999999997</v>
      </c>
      <c r="G269" s="89">
        <v>200.89</v>
      </c>
      <c r="H269" s="89">
        <v>7.0000000000000007E-2</v>
      </c>
      <c r="I269" s="89">
        <v>0.16</v>
      </c>
      <c r="J269" s="89">
        <v>3.05</v>
      </c>
      <c r="K269" s="92">
        <v>22.5</v>
      </c>
      <c r="L269" s="92">
        <v>7.0000000000000007E-2</v>
      </c>
      <c r="M269" s="91">
        <v>20.599999999999998</v>
      </c>
      <c r="N269" s="89">
        <v>166.35</v>
      </c>
      <c r="O269" s="89">
        <v>27.85</v>
      </c>
      <c r="P269" s="89">
        <v>343.33</v>
      </c>
      <c r="Q269" s="89">
        <v>1.26</v>
      </c>
      <c r="R269" s="89">
        <v>23.13</v>
      </c>
      <c r="S269" s="89">
        <v>7.43</v>
      </c>
      <c r="T269" s="89">
        <v>7.0000000000000007E-2</v>
      </c>
    </row>
    <row r="270" spans="1:20" s="1" customFormat="1" x14ac:dyDescent="0.3">
      <c r="A270" s="89" t="s">
        <v>603</v>
      </c>
      <c r="B270" s="115" t="s">
        <v>485</v>
      </c>
      <c r="C270" s="140">
        <v>150</v>
      </c>
      <c r="D270" s="89">
        <v>6.11</v>
      </c>
      <c r="E270" s="89">
        <v>5.28</v>
      </c>
      <c r="F270" s="89">
        <v>34.119999999999997</v>
      </c>
      <c r="G270" s="89">
        <v>209.47</v>
      </c>
      <c r="H270" s="89">
        <v>0.23</v>
      </c>
      <c r="I270" s="89">
        <v>0.08</v>
      </c>
      <c r="J270" s="89">
        <v>22.05</v>
      </c>
      <c r="K270" s="89">
        <v>84.45</v>
      </c>
      <c r="L270" s="89">
        <v>7.0000000000000007E-2</v>
      </c>
      <c r="M270" s="89">
        <v>25.53</v>
      </c>
      <c r="N270" s="89">
        <v>128.58000000000001</v>
      </c>
      <c r="O270" s="89">
        <v>48.03</v>
      </c>
      <c r="P270" s="89">
        <v>228.15</v>
      </c>
      <c r="Q270" s="89">
        <v>1.73</v>
      </c>
      <c r="R270" s="89">
        <v>1.52</v>
      </c>
      <c r="S270" s="89">
        <v>3.38</v>
      </c>
      <c r="T270" s="89">
        <v>0.02</v>
      </c>
    </row>
    <row r="271" spans="1:20" s="1" customFormat="1" x14ac:dyDescent="0.3">
      <c r="A271" s="90" t="s">
        <v>247</v>
      </c>
      <c r="B271" s="115" t="s">
        <v>59</v>
      </c>
      <c r="C271" s="140">
        <v>200</v>
      </c>
      <c r="D271" s="89">
        <v>0.16</v>
      </c>
      <c r="E271" s="89">
        <v>0.04</v>
      </c>
      <c r="F271" s="91">
        <v>13.1</v>
      </c>
      <c r="G271" s="89">
        <v>54.29</v>
      </c>
      <c r="H271" s="89">
        <v>0.01</v>
      </c>
      <c r="I271" s="89">
        <v>0.01</v>
      </c>
      <c r="J271" s="90">
        <v>3</v>
      </c>
      <c r="K271" s="91">
        <v>3.4</v>
      </c>
      <c r="L271" s="92"/>
      <c r="M271" s="89">
        <v>7.73</v>
      </c>
      <c r="N271" s="90">
        <v>6</v>
      </c>
      <c r="O271" s="91">
        <v>5.2</v>
      </c>
      <c r="P271" s="89">
        <v>51.53</v>
      </c>
      <c r="Q271" s="89">
        <v>0.13</v>
      </c>
      <c r="R271" s="89">
        <v>0.02</v>
      </c>
      <c r="S271" s="91">
        <v>0.4</v>
      </c>
      <c r="T271" s="92"/>
    </row>
    <row r="272" spans="1:20" s="1" customFormat="1" x14ac:dyDescent="0.3">
      <c r="A272" s="116"/>
      <c r="B272" s="115" t="s">
        <v>465</v>
      </c>
      <c r="C272" s="140">
        <v>70</v>
      </c>
      <c r="D272" s="89">
        <v>4.7699999999999996</v>
      </c>
      <c r="E272" s="89">
        <v>2.98</v>
      </c>
      <c r="F272" s="89">
        <v>30.09</v>
      </c>
      <c r="G272" s="91">
        <v>168.6</v>
      </c>
      <c r="H272" s="89">
        <v>0.19</v>
      </c>
      <c r="I272" s="89">
        <v>7.0000000000000007E-2</v>
      </c>
      <c r="J272" s="92"/>
      <c r="K272" s="89">
        <v>3.12</v>
      </c>
      <c r="L272" s="92"/>
      <c r="M272" s="89">
        <v>91.38</v>
      </c>
      <c r="N272" s="89">
        <v>107.07</v>
      </c>
      <c r="O272" s="89">
        <v>43.04</v>
      </c>
      <c r="P272" s="89">
        <v>80.040000000000006</v>
      </c>
      <c r="Q272" s="89">
        <v>1.85</v>
      </c>
      <c r="R272" s="89">
        <v>5.39</v>
      </c>
      <c r="S272" s="89">
        <v>0.44</v>
      </c>
      <c r="T272" s="92"/>
    </row>
    <row r="273" spans="1:20" s="1" customFormat="1" x14ac:dyDescent="0.3">
      <c r="A273" s="90" t="s">
        <v>228</v>
      </c>
      <c r="B273" s="115" t="s">
        <v>51</v>
      </c>
      <c r="C273" s="140">
        <v>100</v>
      </c>
      <c r="D273" s="91">
        <v>0.4</v>
      </c>
      <c r="E273" s="91">
        <v>0.3</v>
      </c>
      <c r="F273" s="91">
        <v>10.3</v>
      </c>
      <c r="G273" s="90">
        <v>47</v>
      </c>
      <c r="H273" s="89">
        <v>0.02</v>
      </c>
      <c r="I273" s="89">
        <v>0.03</v>
      </c>
      <c r="J273" s="90">
        <v>5</v>
      </c>
      <c r="K273" s="90">
        <v>2</v>
      </c>
      <c r="L273" s="92"/>
      <c r="M273" s="90">
        <v>19</v>
      </c>
      <c r="N273" s="90">
        <v>16</v>
      </c>
      <c r="O273" s="90">
        <v>12</v>
      </c>
      <c r="P273" s="90">
        <v>155</v>
      </c>
      <c r="Q273" s="91">
        <v>2.2999999999999998</v>
      </c>
      <c r="R273" s="91">
        <v>0.1</v>
      </c>
      <c r="S273" s="90">
        <v>1</v>
      </c>
      <c r="T273" s="89">
        <v>0.01</v>
      </c>
    </row>
    <row r="274" spans="1:20" s="1" customFormat="1" x14ac:dyDescent="0.3">
      <c r="A274" s="208" t="s">
        <v>49</v>
      </c>
      <c r="B274" s="209"/>
      <c r="C274" s="140">
        <f>SUM(C267:C273)</f>
        <v>900</v>
      </c>
      <c r="D274" s="89">
        <v>34.840000000000003</v>
      </c>
      <c r="E274" s="89">
        <v>32.01</v>
      </c>
      <c r="F274" s="89">
        <v>104.07</v>
      </c>
      <c r="G274" s="89">
        <v>852.36</v>
      </c>
      <c r="H274" s="89">
        <v>0.63</v>
      </c>
      <c r="I274" s="89">
        <v>0.47</v>
      </c>
      <c r="J274" s="89">
        <v>55.44</v>
      </c>
      <c r="K274" s="89">
        <v>298.04000000000002</v>
      </c>
      <c r="L274" s="89">
        <v>0.15</v>
      </c>
      <c r="M274" s="89">
        <v>212.84</v>
      </c>
      <c r="N274" s="89">
        <v>534.35</v>
      </c>
      <c r="O274" s="89">
        <v>169.47</v>
      </c>
      <c r="P274" s="91">
        <v>1365.3</v>
      </c>
      <c r="Q274" s="89">
        <v>8.8800000000000008</v>
      </c>
      <c r="R274" s="89">
        <v>35.89</v>
      </c>
      <c r="S274" s="89">
        <v>19.190000000000001</v>
      </c>
      <c r="T274" s="89">
        <v>0.13</v>
      </c>
    </row>
    <row r="275" spans="1:20" s="1" customFormat="1" x14ac:dyDescent="0.3">
      <c r="A275" s="205" t="s">
        <v>14</v>
      </c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</row>
    <row r="276" spans="1:20" s="1" customFormat="1" x14ac:dyDescent="0.3">
      <c r="A276" s="90" t="s">
        <v>604</v>
      </c>
      <c r="B276" s="115" t="s">
        <v>487</v>
      </c>
      <c r="C276" s="140">
        <v>75</v>
      </c>
      <c r="D276" s="89">
        <v>1.82</v>
      </c>
      <c r="E276" s="89">
        <v>0.03</v>
      </c>
      <c r="F276" s="89">
        <v>5.96</v>
      </c>
      <c r="G276" s="89">
        <v>31.73</v>
      </c>
      <c r="H276" s="92"/>
      <c r="I276" s="92"/>
      <c r="J276" s="89">
        <v>1.35</v>
      </c>
      <c r="K276" s="89">
        <v>1.53</v>
      </c>
      <c r="L276" s="92"/>
      <c r="M276" s="89">
        <v>3.48</v>
      </c>
      <c r="N276" s="91">
        <v>2.7</v>
      </c>
      <c r="O276" s="89">
        <v>2.34</v>
      </c>
      <c r="P276" s="89">
        <v>23.19</v>
      </c>
      <c r="Q276" s="89">
        <v>0.06</v>
      </c>
      <c r="R276" s="89">
        <v>0.01</v>
      </c>
      <c r="S276" s="89">
        <v>0.18</v>
      </c>
      <c r="T276" s="92"/>
    </row>
    <row r="277" spans="1:20" s="1" customFormat="1" x14ac:dyDescent="0.3">
      <c r="A277" s="116"/>
      <c r="B277" s="115" t="s">
        <v>198</v>
      </c>
      <c r="C277" s="140">
        <v>200</v>
      </c>
      <c r="D277" s="91">
        <v>5.8</v>
      </c>
      <c r="E277" s="90">
        <v>5</v>
      </c>
      <c r="F277" s="91">
        <v>8.1999999999999993</v>
      </c>
      <c r="G277" s="90">
        <v>106</v>
      </c>
      <c r="H277" s="89">
        <v>0.06</v>
      </c>
      <c r="I277" s="89">
        <v>0.26</v>
      </c>
      <c r="J277" s="91">
        <v>1.6</v>
      </c>
      <c r="K277" s="90">
        <v>44</v>
      </c>
      <c r="L277" s="89">
        <v>0.06</v>
      </c>
      <c r="M277" s="90">
        <v>236</v>
      </c>
      <c r="N277" s="90">
        <v>192</v>
      </c>
      <c r="O277" s="90">
        <v>32</v>
      </c>
      <c r="P277" s="90">
        <v>288</v>
      </c>
      <c r="Q277" s="91">
        <v>0.2</v>
      </c>
      <c r="R277" s="90">
        <v>4</v>
      </c>
      <c r="S277" s="90">
        <v>18</v>
      </c>
      <c r="T277" s="89">
        <v>0.04</v>
      </c>
    </row>
    <row r="278" spans="1:20" s="1" customFormat="1" x14ac:dyDescent="0.3">
      <c r="A278" s="89" t="s">
        <v>228</v>
      </c>
      <c r="B278" s="115" t="s">
        <v>57</v>
      </c>
      <c r="C278" s="140">
        <v>100</v>
      </c>
      <c r="D278" s="91">
        <v>0.6</v>
      </c>
      <c r="E278" s="91">
        <v>0.6</v>
      </c>
      <c r="F278" s="91">
        <v>15.4</v>
      </c>
      <c r="G278" s="90">
        <v>72</v>
      </c>
      <c r="H278" s="89">
        <v>0.05</v>
      </c>
      <c r="I278" s="89">
        <v>0.02</v>
      </c>
      <c r="J278" s="90">
        <v>6</v>
      </c>
      <c r="K278" s="90">
        <v>5</v>
      </c>
      <c r="L278" s="92"/>
      <c r="M278" s="90">
        <v>30</v>
      </c>
      <c r="N278" s="90">
        <v>22</v>
      </c>
      <c r="O278" s="90">
        <v>17</v>
      </c>
      <c r="P278" s="90">
        <v>225</v>
      </c>
      <c r="Q278" s="91">
        <v>0.6</v>
      </c>
      <c r="R278" s="91">
        <v>0.1</v>
      </c>
      <c r="S278" s="90">
        <v>8</v>
      </c>
      <c r="T278" s="89">
        <v>0.01</v>
      </c>
    </row>
    <row r="279" spans="1:20" s="1" customFormat="1" x14ac:dyDescent="0.3">
      <c r="A279" s="208" t="s">
        <v>74</v>
      </c>
      <c r="B279" s="209"/>
      <c r="C279" s="140">
        <f>SUM(C276:C278)</f>
        <v>375</v>
      </c>
      <c r="D279" s="89">
        <v>8.2200000000000006</v>
      </c>
      <c r="E279" s="89">
        <v>5.63</v>
      </c>
      <c r="F279" s="89">
        <v>29.56</v>
      </c>
      <c r="G279" s="89">
        <v>209.73</v>
      </c>
      <c r="H279" s="89">
        <v>0.11</v>
      </c>
      <c r="I279" s="89">
        <v>0.28000000000000003</v>
      </c>
      <c r="J279" s="89">
        <v>8.9499999999999993</v>
      </c>
      <c r="K279" s="89">
        <v>50.53</v>
      </c>
      <c r="L279" s="89">
        <v>0.06</v>
      </c>
      <c r="M279" s="89">
        <v>269.48</v>
      </c>
      <c r="N279" s="91">
        <v>216.7</v>
      </c>
      <c r="O279" s="89">
        <v>51.34</v>
      </c>
      <c r="P279" s="89">
        <v>536.19000000000005</v>
      </c>
      <c r="Q279" s="89">
        <v>0.86</v>
      </c>
      <c r="R279" s="89">
        <v>4.1100000000000003</v>
      </c>
      <c r="S279" s="89">
        <v>26.18</v>
      </c>
      <c r="T279" s="89">
        <v>0.05</v>
      </c>
    </row>
    <row r="280" spans="1:20" s="1" customFormat="1" x14ac:dyDescent="0.3">
      <c r="A280" s="208" t="s">
        <v>50</v>
      </c>
      <c r="B280" s="209"/>
      <c r="C280" s="140">
        <f>C265+C274+C279</f>
        <v>1885</v>
      </c>
      <c r="D280" s="89">
        <v>62.49</v>
      </c>
      <c r="E280" s="89">
        <v>60.55</v>
      </c>
      <c r="F280" s="89">
        <v>213.85</v>
      </c>
      <c r="G280" s="91">
        <v>1674.1</v>
      </c>
      <c r="H280" s="89">
        <v>1.01</v>
      </c>
      <c r="I280" s="89">
        <v>1.25</v>
      </c>
      <c r="J280" s="89">
        <v>78.73</v>
      </c>
      <c r="K280" s="89">
        <v>584.54999999999995</v>
      </c>
      <c r="L280" s="89">
        <v>1.46</v>
      </c>
      <c r="M280" s="89">
        <v>886.77</v>
      </c>
      <c r="N280" s="89">
        <v>1174.17</v>
      </c>
      <c r="O280" s="89">
        <v>309.17</v>
      </c>
      <c r="P280" s="89">
        <v>2530.67</v>
      </c>
      <c r="Q280" s="89">
        <v>15.76</v>
      </c>
      <c r="R280" s="89">
        <v>66.489999999999995</v>
      </c>
      <c r="S280" s="89">
        <v>67.05</v>
      </c>
      <c r="T280" s="89">
        <v>0.26</v>
      </c>
    </row>
    <row r="281" spans="1:20" s="1" customFormat="1" x14ac:dyDescent="0.3">
      <c r="A281" s="118"/>
      <c r="B281" s="125"/>
      <c r="C281" s="141"/>
      <c r="D281" s="119"/>
      <c r="E281" s="119"/>
      <c r="F281" s="119"/>
      <c r="G281" s="119"/>
      <c r="H281" s="119"/>
      <c r="I281" s="119"/>
      <c r="J281" s="119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</row>
    <row r="282" spans="1:20" s="1" customFormat="1" x14ac:dyDescent="0.3">
      <c r="A282" s="196"/>
      <c r="B282" s="196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</row>
    <row r="283" spans="1:20" s="1" customFormat="1" x14ac:dyDescent="0.3">
      <c r="A283" s="197"/>
      <c r="B283" s="197"/>
      <c r="C283" s="141"/>
      <c r="D283" s="120"/>
      <c r="E283" s="121"/>
      <c r="F283" s="119"/>
      <c r="G283" s="119"/>
      <c r="H283" s="120"/>
      <c r="I283" s="120"/>
      <c r="J283" s="120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</row>
    <row r="284" spans="1:20" s="1" customFormat="1" x14ac:dyDescent="0.3">
      <c r="A284" s="198"/>
      <c r="B284" s="198"/>
      <c r="C284" s="141"/>
      <c r="D284" s="120"/>
      <c r="E284" s="119"/>
      <c r="F284" s="119"/>
      <c r="G284" s="119"/>
      <c r="H284" s="120"/>
      <c r="I284" s="120"/>
      <c r="J284" s="120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</row>
    <row r="285" spans="1:20" s="1" customFormat="1" x14ac:dyDescent="0.3">
      <c r="A285" s="199" t="s">
        <v>27</v>
      </c>
      <c r="B285" s="199" t="s">
        <v>28</v>
      </c>
      <c r="C285" s="199" t="s">
        <v>581</v>
      </c>
      <c r="D285" s="206" t="s">
        <v>30</v>
      </c>
      <c r="E285" s="206"/>
      <c r="F285" s="206"/>
      <c r="G285" s="199" t="s">
        <v>582</v>
      </c>
      <c r="H285" s="206" t="s">
        <v>32</v>
      </c>
      <c r="I285" s="206"/>
      <c r="J285" s="206"/>
      <c r="K285" s="206"/>
      <c r="L285" s="206"/>
      <c r="M285" s="206" t="s">
        <v>33</v>
      </c>
      <c r="N285" s="206"/>
      <c r="O285" s="206"/>
      <c r="P285" s="206"/>
      <c r="Q285" s="206"/>
      <c r="R285" s="206"/>
      <c r="S285" s="206"/>
      <c r="T285" s="206"/>
    </row>
    <row r="286" spans="1:20" s="1" customFormat="1" x14ac:dyDescent="0.3">
      <c r="A286" s="200"/>
      <c r="B286" s="201"/>
      <c r="C286" s="200"/>
      <c r="D286" s="114" t="s">
        <v>34</v>
      </c>
      <c r="E286" s="114" t="s">
        <v>35</v>
      </c>
      <c r="F286" s="114" t="s">
        <v>36</v>
      </c>
      <c r="G286" s="200"/>
      <c r="H286" s="114" t="s">
        <v>37</v>
      </c>
      <c r="I286" s="114" t="s">
        <v>583</v>
      </c>
      <c r="J286" s="114" t="s">
        <v>584</v>
      </c>
      <c r="K286" s="114" t="s">
        <v>585</v>
      </c>
      <c r="L286" s="114" t="s">
        <v>586</v>
      </c>
      <c r="M286" s="114" t="s">
        <v>38</v>
      </c>
      <c r="N286" s="114" t="s">
        <v>39</v>
      </c>
      <c r="O286" s="114" t="s">
        <v>40</v>
      </c>
      <c r="P286" s="114" t="s">
        <v>587</v>
      </c>
      <c r="Q286" s="114" t="s">
        <v>41</v>
      </c>
      <c r="R286" s="114" t="s">
        <v>413</v>
      </c>
      <c r="S286" s="114" t="s">
        <v>412</v>
      </c>
      <c r="T286" s="114" t="s">
        <v>414</v>
      </c>
    </row>
    <row r="287" spans="1:20" s="1" customFormat="1" x14ac:dyDescent="0.3">
      <c r="A287" s="88">
        <v>1</v>
      </c>
      <c r="B287" s="124">
        <v>2</v>
      </c>
      <c r="C287" s="140">
        <v>3</v>
      </c>
      <c r="D287" s="88">
        <v>4</v>
      </c>
      <c r="E287" s="88">
        <v>5</v>
      </c>
      <c r="F287" s="88">
        <v>6</v>
      </c>
      <c r="G287" s="88">
        <v>7</v>
      </c>
      <c r="H287" s="88">
        <v>8</v>
      </c>
      <c r="I287" s="88">
        <v>9</v>
      </c>
      <c r="J287" s="88">
        <v>10</v>
      </c>
      <c r="K287" s="88">
        <v>11</v>
      </c>
      <c r="L287" s="88">
        <v>12</v>
      </c>
      <c r="M287" s="88">
        <v>13</v>
      </c>
      <c r="N287" s="88">
        <v>14</v>
      </c>
      <c r="O287" s="88">
        <v>15</v>
      </c>
      <c r="P287" s="88">
        <v>16</v>
      </c>
      <c r="Q287" s="88">
        <v>17</v>
      </c>
      <c r="R287" s="88">
        <v>18</v>
      </c>
      <c r="S287" s="88">
        <v>19</v>
      </c>
      <c r="T287" s="88">
        <v>20</v>
      </c>
    </row>
    <row r="288" spans="1:20" s="1" customFormat="1" x14ac:dyDescent="0.3">
      <c r="A288" s="205" t="s">
        <v>623</v>
      </c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</row>
    <row r="289" spans="1:20" s="1" customFormat="1" x14ac:dyDescent="0.3">
      <c r="A289" s="205" t="s">
        <v>42</v>
      </c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</row>
    <row r="290" spans="1:20" s="1" customFormat="1" x14ac:dyDescent="0.3">
      <c r="A290" s="90" t="s">
        <v>601</v>
      </c>
      <c r="B290" s="115" t="s">
        <v>602</v>
      </c>
      <c r="C290" s="140">
        <v>95</v>
      </c>
      <c r="D290" s="89">
        <v>12.7</v>
      </c>
      <c r="E290" s="89">
        <v>17</v>
      </c>
      <c r="F290" s="89">
        <v>9.09</v>
      </c>
      <c r="G290" s="89">
        <v>241.14</v>
      </c>
      <c r="H290" s="89">
        <v>0.34</v>
      </c>
      <c r="I290" s="89">
        <v>0.14000000000000001</v>
      </c>
      <c r="J290" s="91">
        <v>8.1999999999999993</v>
      </c>
      <c r="K290" s="89">
        <v>23.58</v>
      </c>
      <c r="L290" s="92">
        <v>7.0000000000000007E-2</v>
      </c>
      <c r="M290" s="91">
        <v>15.299999999999999</v>
      </c>
      <c r="N290" s="89">
        <v>146.07</v>
      </c>
      <c r="O290" s="91">
        <v>28.43</v>
      </c>
      <c r="P290" s="89">
        <v>425.79</v>
      </c>
      <c r="Q290" s="89">
        <v>1.2</v>
      </c>
      <c r="R290" s="89">
        <v>10.81</v>
      </c>
      <c r="S290" s="89">
        <v>6.96</v>
      </c>
      <c r="T290" s="89">
        <v>0.06</v>
      </c>
    </row>
    <row r="291" spans="1:20" s="1" customFormat="1" x14ac:dyDescent="0.3">
      <c r="A291" s="90" t="s">
        <v>280</v>
      </c>
      <c r="B291" s="115" t="s">
        <v>200</v>
      </c>
      <c r="C291" s="140">
        <v>150</v>
      </c>
      <c r="D291" s="91">
        <v>4.5</v>
      </c>
      <c r="E291" s="91">
        <v>1.9</v>
      </c>
      <c r="F291" s="89">
        <v>36.68</v>
      </c>
      <c r="G291" s="89">
        <v>182.24</v>
      </c>
      <c r="H291" s="89">
        <v>0.27</v>
      </c>
      <c r="I291" s="89">
        <v>0.16</v>
      </c>
      <c r="J291" s="90">
        <v>45</v>
      </c>
      <c r="K291" s="89">
        <v>6.75</v>
      </c>
      <c r="L291" s="92"/>
      <c r="M291" s="89">
        <v>24.34</v>
      </c>
      <c r="N291" s="91">
        <v>130.9</v>
      </c>
      <c r="O291" s="89">
        <v>51.86</v>
      </c>
      <c r="P291" s="89">
        <v>1278.05</v>
      </c>
      <c r="Q291" s="89">
        <v>2.04</v>
      </c>
      <c r="R291" s="89">
        <v>0.61</v>
      </c>
      <c r="S291" s="89">
        <v>11.25</v>
      </c>
      <c r="T291" s="89">
        <v>7.0000000000000007E-2</v>
      </c>
    </row>
    <row r="292" spans="1:20" s="1" customFormat="1" x14ac:dyDescent="0.3">
      <c r="A292" s="89" t="s">
        <v>450</v>
      </c>
      <c r="B292" s="115" t="s">
        <v>55</v>
      </c>
      <c r="C292" s="140">
        <v>200</v>
      </c>
      <c r="D292" s="89">
        <v>0.25</v>
      </c>
      <c r="E292" s="89">
        <v>0.06</v>
      </c>
      <c r="F292" s="89">
        <v>11.62</v>
      </c>
      <c r="G292" s="89">
        <v>48.63</v>
      </c>
      <c r="H292" s="92"/>
      <c r="I292" s="89">
        <v>0.01</v>
      </c>
      <c r="J292" s="89">
        <v>1.1499999999999999</v>
      </c>
      <c r="K292" s="89">
        <v>1.06</v>
      </c>
      <c r="L292" s="92"/>
      <c r="M292" s="89">
        <v>7.03</v>
      </c>
      <c r="N292" s="89">
        <v>9.36</v>
      </c>
      <c r="O292" s="89">
        <v>4.8899999999999997</v>
      </c>
      <c r="P292" s="89">
        <v>31.43</v>
      </c>
      <c r="Q292" s="89">
        <v>0.88</v>
      </c>
      <c r="R292" s="92"/>
      <c r="S292" s="92"/>
      <c r="T292" s="92"/>
    </row>
    <row r="293" spans="1:20" s="1" customFormat="1" x14ac:dyDescent="0.3">
      <c r="A293" s="116"/>
      <c r="B293" s="115" t="s">
        <v>465</v>
      </c>
      <c r="C293" s="140">
        <v>30</v>
      </c>
      <c r="D293" s="89">
        <v>2.19</v>
      </c>
      <c r="E293" s="89">
        <v>1.23</v>
      </c>
      <c r="F293" s="89">
        <v>13.85</v>
      </c>
      <c r="G293" s="89">
        <v>76.16</v>
      </c>
      <c r="H293" s="89">
        <v>0.08</v>
      </c>
      <c r="I293" s="89">
        <v>0.03</v>
      </c>
      <c r="J293" s="92"/>
      <c r="K293" s="89">
        <v>1.38</v>
      </c>
      <c r="L293" s="92"/>
      <c r="M293" s="89">
        <v>38.119999999999997</v>
      </c>
      <c r="N293" s="89">
        <v>48.41</v>
      </c>
      <c r="O293" s="89">
        <v>18.32</v>
      </c>
      <c r="P293" s="89">
        <v>36.04</v>
      </c>
      <c r="Q293" s="89">
        <v>0.83</v>
      </c>
      <c r="R293" s="89">
        <v>2.3199999999999998</v>
      </c>
      <c r="S293" s="89">
        <v>0.18</v>
      </c>
      <c r="T293" s="92"/>
    </row>
    <row r="294" spans="1:20" s="1" customFormat="1" x14ac:dyDescent="0.3">
      <c r="A294" s="90" t="s">
        <v>228</v>
      </c>
      <c r="B294" s="115" t="s">
        <v>51</v>
      </c>
      <c r="C294" s="140">
        <v>100</v>
      </c>
      <c r="D294" s="91">
        <v>0.4</v>
      </c>
      <c r="E294" s="91">
        <v>0.3</v>
      </c>
      <c r="F294" s="91">
        <v>10.3</v>
      </c>
      <c r="G294" s="90">
        <v>47</v>
      </c>
      <c r="H294" s="89">
        <v>0.02</v>
      </c>
      <c r="I294" s="89">
        <v>0.03</v>
      </c>
      <c r="J294" s="90">
        <v>5</v>
      </c>
      <c r="K294" s="90">
        <v>2</v>
      </c>
      <c r="L294" s="92"/>
      <c r="M294" s="90">
        <v>19</v>
      </c>
      <c r="N294" s="90">
        <v>16</v>
      </c>
      <c r="O294" s="90">
        <v>12</v>
      </c>
      <c r="P294" s="90">
        <v>155</v>
      </c>
      <c r="Q294" s="91">
        <v>2.2999999999999998</v>
      </c>
      <c r="R294" s="91">
        <v>0.1</v>
      </c>
      <c r="S294" s="90">
        <v>1</v>
      </c>
      <c r="T294" s="89">
        <v>0.01</v>
      </c>
    </row>
    <row r="295" spans="1:20" s="1" customFormat="1" x14ac:dyDescent="0.3">
      <c r="A295" s="208" t="s">
        <v>46</v>
      </c>
      <c r="B295" s="209"/>
      <c r="C295" s="140">
        <f>SUM(C290:C294)</f>
        <v>575</v>
      </c>
      <c r="D295" s="89">
        <v>20.04</v>
      </c>
      <c r="E295" s="89">
        <v>20.49</v>
      </c>
      <c r="F295" s="89">
        <v>81.540000000000006</v>
      </c>
      <c r="G295" s="89">
        <v>595.16999999999996</v>
      </c>
      <c r="H295" s="89">
        <v>0.71</v>
      </c>
      <c r="I295" s="89">
        <v>0.37</v>
      </c>
      <c r="J295" s="89">
        <v>59.35</v>
      </c>
      <c r="K295" s="89">
        <v>34.770000000000003</v>
      </c>
      <c r="L295" s="89">
        <v>7.0000000000000007E-2</v>
      </c>
      <c r="M295" s="89">
        <v>103.79</v>
      </c>
      <c r="N295" s="89">
        <v>350.74</v>
      </c>
      <c r="O295" s="91">
        <v>115.5</v>
      </c>
      <c r="P295" s="89">
        <v>1926.31</v>
      </c>
      <c r="Q295" s="89">
        <v>7.25</v>
      </c>
      <c r="R295" s="89">
        <v>13.84</v>
      </c>
      <c r="S295" s="89">
        <v>19.39</v>
      </c>
      <c r="T295" s="89">
        <v>0.14000000000000001</v>
      </c>
    </row>
    <row r="296" spans="1:20" s="1" customFormat="1" x14ac:dyDescent="0.3">
      <c r="A296" s="205" t="s">
        <v>13</v>
      </c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</row>
    <row r="297" spans="1:20" s="1" customFormat="1" x14ac:dyDescent="0.3">
      <c r="A297" s="90" t="s">
        <v>281</v>
      </c>
      <c r="B297" s="115" t="s">
        <v>201</v>
      </c>
      <c r="C297" s="140">
        <v>60</v>
      </c>
      <c r="D297" s="89">
        <v>1.28</v>
      </c>
      <c r="E297" s="89">
        <v>4.1100000000000003</v>
      </c>
      <c r="F297" s="91">
        <v>3.9</v>
      </c>
      <c r="G297" s="91">
        <v>57.9</v>
      </c>
      <c r="H297" s="89">
        <v>0.04</v>
      </c>
      <c r="I297" s="89">
        <v>0.04</v>
      </c>
      <c r="J297" s="91">
        <v>16.2</v>
      </c>
      <c r="K297" s="91">
        <v>209.9</v>
      </c>
      <c r="L297" s="92"/>
      <c r="M297" s="89">
        <v>23.05</v>
      </c>
      <c r="N297" s="89">
        <v>28.59</v>
      </c>
      <c r="O297" s="89">
        <v>13.01</v>
      </c>
      <c r="P297" s="89">
        <v>134.86000000000001</v>
      </c>
      <c r="Q297" s="89">
        <v>0.42</v>
      </c>
      <c r="R297" s="89">
        <v>0.35</v>
      </c>
      <c r="S297" s="89">
        <v>1.65</v>
      </c>
      <c r="T297" s="89">
        <v>0.01</v>
      </c>
    </row>
    <row r="298" spans="1:20" s="1" customFormat="1" ht="33" x14ac:dyDescent="0.3">
      <c r="A298" s="91" t="s">
        <v>264</v>
      </c>
      <c r="B298" s="115" t="s">
        <v>571</v>
      </c>
      <c r="C298" s="140">
        <v>215</v>
      </c>
      <c r="D298" s="89">
        <v>8.7100000000000009</v>
      </c>
      <c r="E298" s="91">
        <v>9.19</v>
      </c>
      <c r="F298" s="89">
        <v>15.55</v>
      </c>
      <c r="G298" s="89">
        <v>181.17</v>
      </c>
      <c r="H298" s="89">
        <v>0.16</v>
      </c>
      <c r="I298" s="89">
        <v>0.1</v>
      </c>
      <c r="J298" s="89">
        <v>10.220000000000001</v>
      </c>
      <c r="K298" s="91">
        <v>201.2</v>
      </c>
      <c r="L298" s="92">
        <v>0</v>
      </c>
      <c r="M298" s="89">
        <v>39.549999999999997</v>
      </c>
      <c r="N298" s="89">
        <v>155.38999999999999</v>
      </c>
      <c r="O298" s="89">
        <v>36.159999999999997</v>
      </c>
      <c r="P298" s="89">
        <v>515.77</v>
      </c>
      <c r="Q298" s="89">
        <v>2.1</v>
      </c>
      <c r="R298" s="89">
        <v>4.1499999999999995</v>
      </c>
      <c r="S298" s="89">
        <v>6.4</v>
      </c>
      <c r="T298" s="89">
        <v>0.05</v>
      </c>
    </row>
    <row r="299" spans="1:20" s="1" customFormat="1" ht="33" x14ac:dyDescent="0.3">
      <c r="A299" s="89" t="s">
        <v>624</v>
      </c>
      <c r="B299" s="115" t="s">
        <v>207</v>
      </c>
      <c r="C299" s="140">
        <v>95</v>
      </c>
      <c r="D299" s="89">
        <v>21.71</v>
      </c>
      <c r="E299" s="89">
        <v>11.14</v>
      </c>
      <c r="F299" s="92">
        <v>7.0000000000000007E-2</v>
      </c>
      <c r="G299" s="89">
        <v>193.12</v>
      </c>
      <c r="H299" s="91">
        <v>0.1</v>
      </c>
      <c r="I299" s="89">
        <v>0.23</v>
      </c>
      <c r="J299" s="92">
        <v>0</v>
      </c>
      <c r="K299" s="91">
        <v>30.2</v>
      </c>
      <c r="L299" s="92">
        <v>7.0000000000000007E-2</v>
      </c>
      <c r="M299" s="89">
        <v>9.6399999999999988</v>
      </c>
      <c r="N299" s="89">
        <v>205.21</v>
      </c>
      <c r="O299" s="89">
        <v>25.37</v>
      </c>
      <c r="P299" s="89">
        <v>267.72000000000003</v>
      </c>
      <c r="Q299" s="91">
        <v>0.91</v>
      </c>
      <c r="R299" s="89">
        <v>25.240000000000002</v>
      </c>
      <c r="S299" s="92">
        <v>0</v>
      </c>
      <c r="T299" s="92">
        <v>0</v>
      </c>
    </row>
    <row r="300" spans="1:20" s="1" customFormat="1" x14ac:dyDescent="0.3">
      <c r="A300" s="116" t="s">
        <v>607</v>
      </c>
      <c r="B300" s="115" t="s">
        <v>493</v>
      </c>
      <c r="C300" s="140">
        <v>150</v>
      </c>
      <c r="D300" s="89">
        <v>5.08</v>
      </c>
      <c r="E300" s="89">
        <v>4.72</v>
      </c>
      <c r="F300" s="89">
        <v>18.559999999999999</v>
      </c>
      <c r="G300" s="89">
        <v>139.16999999999999</v>
      </c>
      <c r="H300" s="89">
        <v>0.19</v>
      </c>
      <c r="I300" s="91">
        <v>0.2</v>
      </c>
      <c r="J300" s="91">
        <v>81.7</v>
      </c>
      <c r="K300" s="89">
        <v>631.42999999999995</v>
      </c>
      <c r="L300" s="89">
        <v>0.04</v>
      </c>
      <c r="M300" s="89">
        <v>86.14</v>
      </c>
      <c r="N300" s="89">
        <v>133.49</v>
      </c>
      <c r="O300" s="89">
        <v>47.05</v>
      </c>
      <c r="P300" s="89">
        <v>728.33</v>
      </c>
      <c r="Q300" s="89">
        <v>1.82</v>
      </c>
      <c r="R300" s="89">
        <v>1.62</v>
      </c>
      <c r="S300" s="89">
        <v>8.2200000000000006</v>
      </c>
      <c r="T300" s="89">
        <v>0.05</v>
      </c>
    </row>
    <row r="301" spans="1:20" s="1" customFormat="1" x14ac:dyDescent="0.3">
      <c r="A301" s="90" t="s">
        <v>247</v>
      </c>
      <c r="B301" s="115" t="s">
        <v>91</v>
      </c>
      <c r="C301" s="140">
        <v>200</v>
      </c>
      <c r="D301" s="89">
        <v>0.14000000000000001</v>
      </c>
      <c r="E301" s="91">
        <v>0.1</v>
      </c>
      <c r="F301" s="89">
        <v>12.62</v>
      </c>
      <c r="G301" s="89">
        <v>53.09</v>
      </c>
      <c r="H301" s="92"/>
      <c r="I301" s="92"/>
      <c r="J301" s="90">
        <v>3</v>
      </c>
      <c r="K301" s="91">
        <v>1.6</v>
      </c>
      <c r="L301" s="92"/>
      <c r="M301" s="89">
        <v>5.33</v>
      </c>
      <c r="N301" s="91">
        <v>3.2</v>
      </c>
      <c r="O301" s="91">
        <v>1.4</v>
      </c>
      <c r="P301" s="89">
        <v>18.329999999999998</v>
      </c>
      <c r="Q301" s="89">
        <v>0.11</v>
      </c>
      <c r="R301" s="92"/>
      <c r="S301" s="92"/>
      <c r="T301" s="92"/>
    </row>
    <row r="302" spans="1:20" s="1" customFormat="1" x14ac:dyDescent="0.3">
      <c r="A302" s="116"/>
      <c r="B302" s="115" t="s">
        <v>465</v>
      </c>
      <c r="C302" s="140">
        <v>90</v>
      </c>
      <c r="D302" s="89">
        <v>6.08</v>
      </c>
      <c r="E302" s="89">
        <v>4.09</v>
      </c>
      <c r="F302" s="89">
        <v>37.76</v>
      </c>
      <c r="G302" s="89">
        <v>215.28</v>
      </c>
      <c r="H302" s="89">
        <v>0.24</v>
      </c>
      <c r="I302" s="89">
        <v>0.09</v>
      </c>
      <c r="J302" s="92"/>
      <c r="K302" s="89">
        <v>3.84</v>
      </c>
      <c r="L302" s="92"/>
      <c r="M302" s="89">
        <v>123.34</v>
      </c>
      <c r="N302" s="89">
        <v>137.57</v>
      </c>
      <c r="O302" s="89">
        <v>57.76</v>
      </c>
      <c r="P302" s="89">
        <v>101.16</v>
      </c>
      <c r="Q302" s="91">
        <v>2.4</v>
      </c>
      <c r="R302" s="89">
        <v>7.12</v>
      </c>
      <c r="S302" s="89">
        <v>0.57999999999999996</v>
      </c>
      <c r="T302" s="92"/>
    </row>
    <row r="303" spans="1:20" s="1" customFormat="1" x14ac:dyDescent="0.3">
      <c r="A303" s="90" t="s">
        <v>228</v>
      </c>
      <c r="B303" s="115" t="s">
        <v>45</v>
      </c>
      <c r="C303" s="140">
        <v>100</v>
      </c>
      <c r="D303" s="91">
        <v>0.4</v>
      </c>
      <c r="E303" s="91">
        <v>0.4</v>
      </c>
      <c r="F303" s="91">
        <v>9.8000000000000007</v>
      </c>
      <c r="G303" s="90">
        <v>47</v>
      </c>
      <c r="H303" s="89">
        <v>0.03</v>
      </c>
      <c r="I303" s="89">
        <v>0.02</v>
      </c>
      <c r="J303" s="90">
        <v>10</v>
      </c>
      <c r="K303" s="90">
        <v>5</v>
      </c>
      <c r="L303" s="92"/>
      <c r="M303" s="90">
        <v>16</v>
      </c>
      <c r="N303" s="90">
        <v>11</v>
      </c>
      <c r="O303" s="90">
        <v>9</v>
      </c>
      <c r="P303" s="90">
        <v>278</v>
      </c>
      <c r="Q303" s="91">
        <v>2.2000000000000002</v>
      </c>
      <c r="R303" s="91">
        <v>0.3</v>
      </c>
      <c r="S303" s="90">
        <v>2</v>
      </c>
      <c r="T303" s="89">
        <v>0.01</v>
      </c>
    </row>
    <row r="304" spans="1:20" s="1" customFormat="1" x14ac:dyDescent="0.3">
      <c r="A304" s="208" t="s">
        <v>49</v>
      </c>
      <c r="B304" s="209"/>
      <c r="C304" s="140">
        <f>SUM(C297:C303)</f>
        <v>910</v>
      </c>
      <c r="D304" s="91">
        <v>43.4</v>
      </c>
      <c r="E304" s="89">
        <v>33.75</v>
      </c>
      <c r="F304" s="89">
        <v>98.26</v>
      </c>
      <c r="G304" s="89">
        <v>886.73</v>
      </c>
      <c r="H304" s="89">
        <v>0.76</v>
      </c>
      <c r="I304" s="89">
        <v>0.68</v>
      </c>
      <c r="J304" s="89">
        <v>121.12</v>
      </c>
      <c r="K304" s="89">
        <v>1083.17</v>
      </c>
      <c r="L304" s="89">
        <v>0.11</v>
      </c>
      <c r="M304" s="89">
        <v>303.05</v>
      </c>
      <c r="N304" s="89">
        <v>674.45</v>
      </c>
      <c r="O304" s="89">
        <v>189.75</v>
      </c>
      <c r="P304" s="89">
        <v>2044.17</v>
      </c>
      <c r="Q304" s="89">
        <v>9.9600000000000009</v>
      </c>
      <c r="R304" s="89">
        <v>38.78</v>
      </c>
      <c r="S304" s="89">
        <v>18.850000000000001</v>
      </c>
      <c r="T304" s="89">
        <v>0.12</v>
      </c>
    </row>
    <row r="305" spans="1:20" s="1" customFormat="1" x14ac:dyDescent="0.3">
      <c r="A305" s="205" t="s">
        <v>14</v>
      </c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</row>
    <row r="306" spans="1:20" s="1" customFormat="1" x14ac:dyDescent="0.3">
      <c r="A306" s="117"/>
      <c r="B306" s="115" t="s">
        <v>649</v>
      </c>
      <c r="C306" s="140">
        <v>25</v>
      </c>
      <c r="D306" s="157">
        <v>2.5299999999999998</v>
      </c>
      <c r="E306" s="157">
        <v>5.03</v>
      </c>
      <c r="F306" s="157">
        <v>11.47</v>
      </c>
      <c r="G306" s="157">
        <v>101.71</v>
      </c>
      <c r="H306" s="157">
        <v>7.0000000000000007E-2</v>
      </c>
      <c r="I306" s="157">
        <v>0.05</v>
      </c>
      <c r="J306" s="157">
        <v>0.08</v>
      </c>
      <c r="K306" s="157">
        <v>20.329999999999998</v>
      </c>
      <c r="L306" s="157">
        <v>0.01</v>
      </c>
      <c r="M306" s="157">
        <v>23.02</v>
      </c>
      <c r="N306" s="157">
        <v>49.13</v>
      </c>
      <c r="O306" s="157">
        <v>8.91</v>
      </c>
      <c r="P306" s="157">
        <v>41.54</v>
      </c>
      <c r="Q306" s="157">
        <v>0.64</v>
      </c>
      <c r="R306" s="157">
        <v>0.93</v>
      </c>
      <c r="S306" s="157">
        <v>1.71</v>
      </c>
      <c r="T306" s="156"/>
    </row>
    <row r="307" spans="1:20" s="1" customFormat="1" x14ac:dyDescent="0.3">
      <c r="A307" s="89" t="s">
        <v>451</v>
      </c>
      <c r="B307" s="115" t="s">
        <v>52</v>
      </c>
      <c r="C307" s="140">
        <v>200</v>
      </c>
      <c r="D307" s="158">
        <v>0.3</v>
      </c>
      <c r="E307" s="157">
        <v>0.06</v>
      </c>
      <c r="F307" s="158">
        <v>12.5</v>
      </c>
      <c r="G307" s="157">
        <v>53.93</v>
      </c>
      <c r="H307" s="156"/>
      <c r="I307" s="157">
        <v>0.02</v>
      </c>
      <c r="J307" s="158">
        <v>30.1</v>
      </c>
      <c r="K307" s="157">
        <v>25.01</v>
      </c>
      <c r="L307" s="156"/>
      <c r="M307" s="157">
        <v>7.08</v>
      </c>
      <c r="N307" s="157">
        <v>8.75</v>
      </c>
      <c r="O307" s="157">
        <v>4.91</v>
      </c>
      <c r="P307" s="157">
        <v>26.63</v>
      </c>
      <c r="Q307" s="157">
        <v>0.94</v>
      </c>
      <c r="R307" s="156"/>
      <c r="S307" s="156"/>
      <c r="T307" s="156"/>
    </row>
    <row r="308" spans="1:20" s="1" customFormat="1" x14ac:dyDescent="0.3">
      <c r="A308" s="90" t="s">
        <v>228</v>
      </c>
      <c r="B308" s="115" t="s">
        <v>51</v>
      </c>
      <c r="C308" s="140">
        <v>100</v>
      </c>
      <c r="D308" s="158">
        <v>0.4</v>
      </c>
      <c r="E308" s="158">
        <v>0.3</v>
      </c>
      <c r="F308" s="158">
        <v>10.3</v>
      </c>
      <c r="G308" s="155">
        <v>47</v>
      </c>
      <c r="H308" s="157">
        <v>0.02</v>
      </c>
      <c r="I308" s="157">
        <v>0.03</v>
      </c>
      <c r="J308" s="155">
        <v>5</v>
      </c>
      <c r="K308" s="155">
        <v>2</v>
      </c>
      <c r="L308" s="156"/>
      <c r="M308" s="155">
        <v>19</v>
      </c>
      <c r="N308" s="155">
        <v>16</v>
      </c>
      <c r="O308" s="155">
        <v>12</v>
      </c>
      <c r="P308" s="155">
        <v>155</v>
      </c>
      <c r="Q308" s="158">
        <v>2.2999999999999998</v>
      </c>
      <c r="R308" s="158">
        <v>0.1</v>
      </c>
      <c r="S308" s="155">
        <v>1</v>
      </c>
      <c r="T308" s="157">
        <v>0.01</v>
      </c>
    </row>
    <row r="309" spans="1:20" s="1" customFormat="1" x14ac:dyDescent="0.3">
      <c r="A309" s="208" t="s">
        <v>74</v>
      </c>
      <c r="B309" s="209"/>
      <c r="C309" s="140">
        <f>SUM(C306:C308)</f>
        <v>325</v>
      </c>
      <c r="D309" s="157">
        <v>3.23</v>
      </c>
      <c r="E309" s="157">
        <v>5.39</v>
      </c>
      <c r="F309" s="157">
        <v>34.270000000000003</v>
      </c>
      <c r="G309" s="157">
        <v>202.64</v>
      </c>
      <c r="H309" s="157">
        <v>0.09</v>
      </c>
      <c r="I309" s="158">
        <v>0.1</v>
      </c>
      <c r="J309" s="157">
        <v>35.18</v>
      </c>
      <c r="K309" s="157">
        <v>47.34</v>
      </c>
      <c r="L309" s="157">
        <v>0.01</v>
      </c>
      <c r="M309" s="158">
        <v>49.1</v>
      </c>
      <c r="N309" s="157">
        <v>73.88</v>
      </c>
      <c r="O309" s="157">
        <v>25.82</v>
      </c>
      <c r="P309" s="157">
        <v>223.17</v>
      </c>
      <c r="Q309" s="157">
        <v>3.88</v>
      </c>
      <c r="R309" s="157">
        <v>1.03</v>
      </c>
      <c r="S309" s="157">
        <v>2.71</v>
      </c>
      <c r="T309" s="157">
        <v>0.01</v>
      </c>
    </row>
    <row r="310" spans="1:20" s="1" customFormat="1" x14ac:dyDescent="0.3">
      <c r="A310" s="208" t="s">
        <v>50</v>
      </c>
      <c r="B310" s="209"/>
      <c r="C310" s="140">
        <f>C309+C304+C295</f>
        <v>1810</v>
      </c>
      <c r="D310" s="157">
        <v>66.67</v>
      </c>
      <c r="E310" s="157">
        <v>59.63</v>
      </c>
      <c r="F310" s="157">
        <v>214.07</v>
      </c>
      <c r="G310" s="157">
        <v>1684.54</v>
      </c>
      <c r="H310" s="157">
        <v>1.56</v>
      </c>
      <c r="I310" s="157">
        <v>1.1499999999999999</v>
      </c>
      <c r="J310" s="157">
        <v>215.65</v>
      </c>
      <c r="K310" s="157">
        <v>1165.28</v>
      </c>
      <c r="L310" s="157">
        <v>0.19</v>
      </c>
      <c r="M310" s="157">
        <v>455.94</v>
      </c>
      <c r="N310" s="157">
        <v>1099.07</v>
      </c>
      <c r="O310" s="157">
        <v>331.07</v>
      </c>
      <c r="P310" s="157">
        <v>4193.6499999999996</v>
      </c>
      <c r="Q310" s="157">
        <v>21.09</v>
      </c>
      <c r="R310" s="157">
        <v>53.65</v>
      </c>
      <c r="S310" s="157">
        <v>40.950000000000003</v>
      </c>
      <c r="T310" s="157">
        <v>0.27</v>
      </c>
    </row>
    <row r="311" spans="1:20" s="1" customFormat="1" x14ac:dyDescent="0.3">
      <c r="A311" s="118"/>
      <c r="B311" s="125"/>
      <c r="C311" s="141"/>
      <c r="D311" s="119"/>
      <c r="E311" s="119"/>
      <c r="F311" s="119"/>
      <c r="G311" s="119"/>
      <c r="H311" s="119"/>
      <c r="I311" s="119"/>
      <c r="J311" s="119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</row>
    <row r="312" spans="1:20" s="1" customFormat="1" x14ac:dyDescent="0.3">
      <c r="A312" s="196"/>
      <c r="B312" s="196"/>
      <c r="C312" s="196"/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</row>
    <row r="313" spans="1:20" s="1" customFormat="1" x14ac:dyDescent="0.3">
      <c r="A313" s="197"/>
      <c r="B313" s="197"/>
      <c r="C313" s="141"/>
      <c r="D313" s="120"/>
      <c r="E313" s="121"/>
      <c r="F313" s="119"/>
      <c r="G313" s="119"/>
      <c r="H313" s="120"/>
      <c r="I313" s="120"/>
      <c r="J313" s="120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</row>
    <row r="314" spans="1:20" s="1" customFormat="1" x14ac:dyDescent="0.3">
      <c r="A314" s="198"/>
      <c r="B314" s="198"/>
      <c r="C314" s="141"/>
      <c r="D314" s="120"/>
      <c r="E314" s="119"/>
      <c r="F314" s="119"/>
      <c r="G314" s="119"/>
      <c r="H314" s="120"/>
      <c r="I314" s="120"/>
      <c r="J314" s="120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</row>
    <row r="315" spans="1:20" s="1" customFormat="1" x14ac:dyDescent="0.3">
      <c r="A315" s="199" t="s">
        <v>27</v>
      </c>
      <c r="B315" s="199" t="s">
        <v>28</v>
      </c>
      <c r="C315" s="199" t="s">
        <v>581</v>
      </c>
      <c r="D315" s="206" t="s">
        <v>30</v>
      </c>
      <c r="E315" s="206"/>
      <c r="F315" s="206"/>
      <c r="G315" s="199" t="s">
        <v>582</v>
      </c>
      <c r="H315" s="206" t="s">
        <v>32</v>
      </c>
      <c r="I315" s="206"/>
      <c r="J315" s="206"/>
      <c r="K315" s="206"/>
      <c r="L315" s="206"/>
      <c r="M315" s="206" t="s">
        <v>33</v>
      </c>
      <c r="N315" s="206"/>
      <c r="O315" s="206"/>
      <c r="P315" s="206"/>
      <c r="Q315" s="206"/>
      <c r="R315" s="206"/>
      <c r="S315" s="206"/>
      <c r="T315" s="206"/>
    </row>
    <row r="316" spans="1:20" s="1" customFormat="1" x14ac:dyDescent="0.3">
      <c r="A316" s="200"/>
      <c r="B316" s="201"/>
      <c r="C316" s="200"/>
      <c r="D316" s="114" t="s">
        <v>34</v>
      </c>
      <c r="E316" s="114" t="s">
        <v>35</v>
      </c>
      <c r="F316" s="114" t="s">
        <v>36</v>
      </c>
      <c r="G316" s="200"/>
      <c r="H316" s="114" t="s">
        <v>37</v>
      </c>
      <c r="I316" s="114" t="s">
        <v>583</v>
      </c>
      <c r="J316" s="114" t="s">
        <v>584</v>
      </c>
      <c r="K316" s="114" t="s">
        <v>585</v>
      </c>
      <c r="L316" s="114" t="s">
        <v>586</v>
      </c>
      <c r="M316" s="114" t="s">
        <v>38</v>
      </c>
      <c r="N316" s="114" t="s">
        <v>39</v>
      </c>
      <c r="O316" s="114" t="s">
        <v>40</v>
      </c>
      <c r="P316" s="114" t="s">
        <v>587</v>
      </c>
      <c r="Q316" s="114" t="s">
        <v>41</v>
      </c>
      <c r="R316" s="114" t="s">
        <v>413</v>
      </c>
      <c r="S316" s="114" t="s">
        <v>412</v>
      </c>
      <c r="T316" s="114" t="s">
        <v>414</v>
      </c>
    </row>
    <row r="317" spans="1:20" s="1" customFormat="1" x14ac:dyDescent="0.3">
      <c r="A317" s="88">
        <v>1</v>
      </c>
      <c r="B317" s="124">
        <v>2</v>
      </c>
      <c r="C317" s="140">
        <v>3</v>
      </c>
      <c r="D317" s="88">
        <v>4</v>
      </c>
      <c r="E317" s="88">
        <v>5</v>
      </c>
      <c r="F317" s="88">
        <v>6</v>
      </c>
      <c r="G317" s="88">
        <v>7</v>
      </c>
      <c r="H317" s="88">
        <v>8</v>
      </c>
      <c r="I317" s="88">
        <v>9</v>
      </c>
      <c r="J317" s="88">
        <v>10</v>
      </c>
      <c r="K317" s="88">
        <v>11</v>
      </c>
      <c r="L317" s="88">
        <v>12</v>
      </c>
      <c r="M317" s="88">
        <v>13</v>
      </c>
      <c r="N317" s="88">
        <v>14</v>
      </c>
      <c r="O317" s="88">
        <v>15</v>
      </c>
      <c r="P317" s="88">
        <v>16</v>
      </c>
      <c r="Q317" s="88">
        <v>17</v>
      </c>
      <c r="R317" s="88">
        <v>18</v>
      </c>
      <c r="S317" s="88">
        <v>19</v>
      </c>
      <c r="T317" s="88">
        <v>20</v>
      </c>
    </row>
    <row r="318" spans="1:20" s="1" customFormat="1" x14ac:dyDescent="0.3">
      <c r="A318" s="205" t="s">
        <v>625</v>
      </c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</row>
    <row r="319" spans="1:20" s="1" customFormat="1" x14ac:dyDescent="0.3">
      <c r="A319" s="205" t="s">
        <v>42</v>
      </c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</row>
    <row r="320" spans="1:20" s="1" customFormat="1" x14ac:dyDescent="0.3">
      <c r="A320" s="90" t="s">
        <v>223</v>
      </c>
      <c r="B320" s="115" t="s">
        <v>43</v>
      </c>
      <c r="C320" s="140">
        <v>10</v>
      </c>
      <c r="D320" s="89">
        <v>0.08</v>
      </c>
      <c r="E320" s="89">
        <v>7.25</v>
      </c>
      <c r="F320" s="89">
        <v>0.13</v>
      </c>
      <c r="G320" s="91">
        <v>66.099999999999994</v>
      </c>
      <c r="H320" s="92"/>
      <c r="I320" s="89">
        <v>0.01</v>
      </c>
      <c r="J320" s="92"/>
      <c r="K320" s="90">
        <v>45</v>
      </c>
      <c r="L320" s="89">
        <v>0.13</v>
      </c>
      <c r="M320" s="91">
        <v>2.4</v>
      </c>
      <c r="N320" s="90">
        <v>3</v>
      </c>
      <c r="O320" s="89">
        <v>0.05</v>
      </c>
      <c r="P320" s="90">
        <v>3</v>
      </c>
      <c r="Q320" s="89">
        <v>0.02</v>
      </c>
      <c r="R320" s="91">
        <v>0.1</v>
      </c>
      <c r="S320" s="92"/>
      <c r="T320" s="92"/>
    </row>
    <row r="321" spans="1:20" s="1" customFormat="1" x14ac:dyDescent="0.3">
      <c r="A321" s="90" t="s">
        <v>224</v>
      </c>
      <c r="B321" s="115" t="s">
        <v>44</v>
      </c>
      <c r="C321" s="140">
        <v>15</v>
      </c>
      <c r="D321" s="89">
        <v>3.48</v>
      </c>
      <c r="E321" s="89">
        <v>4.43</v>
      </c>
      <c r="F321" s="92"/>
      <c r="G321" s="91">
        <v>54.6</v>
      </c>
      <c r="H321" s="89">
        <v>0.01</v>
      </c>
      <c r="I321" s="89">
        <v>0.05</v>
      </c>
      <c r="J321" s="89">
        <v>0.11</v>
      </c>
      <c r="K321" s="91">
        <v>43.2</v>
      </c>
      <c r="L321" s="89">
        <v>0.14000000000000001</v>
      </c>
      <c r="M321" s="90">
        <v>132</v>
      </c>
      <c r="N321" s="90">
        <v>75</v>
      </c>
      <c r="O321" s="89">
        <v>5.25</v>
      </c>
      <c r="P321" s="91">
        <v>13.2</v>
      </c>
      <c r="Q321" s="89">
        <v>0.15</v>
      </c>
      <c r="R321" s="89">
        <v>2.1800000000000002</v>
      </c>
      <c r="S321" s="89">
        <v>1.35</v>
      </c>
      <c r="T321" s="89">
        <v>0.01</v>
      </c>
    </row>
    <row r="322" spans="1:20" s="1" customFormat="1" x14ac:dyDescent="0.3">
      <c r="A322" s="90" t="s">
        <v>225</v>
      </c>
      <c r="B322" s="115" t="s">
        <v>76</v>
      </c>
      <c r="C322" s="140">
        <v>40</v>
      </c>
      <c r="D322" s="89">
        <v>5.08</v>
      </c>
      <c r="E322" s="91">
        <v>4.5999999999999996</v>
      </c>
      <c r="F322" s="89">
        <v>0.28000000000000003</v>
      </c>
      <c r="G322" s="91">
        <v>62.8</v>
      </c>
      <c r="H322" s="89">
        <v>0.03</v>
      </c>
      <c r="I322" s="89">
        <v>0.18</v>
      </c>
      <c r="J322" s="92"/>
      <c r="K322" s="90">
        <v>104</v>
      </c>
      <c r="L322" s="89">
        <v>0.88</v>
      </c>
      <c r="M322" s="90">
        <v>22</v>
      </c>
      <c r="N322" s="91">
        <v>76.8</v>
      </c>
      <c r="O322" s="91">
        <v>4.8</v>
      </c>
      <c r="P322" s="90">
        <v>56</v>
      </c>
      <c r="Q322" s="90">
        <v>1</v>
      </c>
      <c r="R322" s="89">
        <v>12.28</v>
      </c>
      <c r="S322" s="90">
        <v>8</v>
      </c>
      <c r="T322" s="89">
        <v>0.02</v>
      </c>
    </row>
    <row r="323" spans="1:20" s="1" customFormat="1" ht="33" x14ac:dyDescent="0.3">
      <c r="A323" s="90" t="s">
        <v>284</v>
      </c>
      <c r="B323" s="115" t="s">
        <v>523</v>
      </c>
      <c r="C323" s="140">
        <v>210</v>
      </c>
      <c r="D323" s="89">
        <v>8.08</v>
      </c>
      <c r="E323" s="89">
        <v>3.98</v>
      </c>
      <c r="F323" s="89">
        <v>39.64</v>
      </c>
      <c r="G323" s="89">
        <v>228.24</v>
      </c>
      <c r="H323" s="89">
        <v>0.23</v>
      </c>
      <c r="I323" s="89">
        <v>0.17</v>
      </c>
      <c r="J323" s="89">
        <v>3.55</v>
      </c>
      <c r="K323" s="89">
        <v>25.87</v>
      </c>
      <c r="L323" s="89">
        <v>0.05</v>
      </c>
      <c r="M323" s="89">
        <v>139.38999999999999</v>
      </c>
      <c r="N323" s="91">
        <v>197.4</v>
      </c>
      <c r="O323" s="89">
        <v>54.53</v>
      </c>
      <c r="P323" s="89">
        <v>277.41000000000003</v>
      </c>
      <c r="Q323" s="89">
        <v>1.39</v>
      </c>
      <c r="R323" s="89">
        <v>2.0699999999999998</v>
      </c>
      <c r="S323" s="89">
        <v>11.28</v>
      </c>
      <c r="T323" s="89">
        <v>0.03</v>
      </c>
    </row>
    <row r="324" spans="1:20" s="1" customFormat="1" x14ac:dyDescent="0.3">
      <c r="A324" s="90" t="s">
        <v>227</v>
      </c>
      <c r="B324" s="115" t="s">
        <v>11</v>
      </c>
      <c r="C324" s="140">
        <v>200</v>
      </c>
      <c r="D324" s="89">
        <v>0.26</v>
      </c>
      <c r="E324" s="89">
        <v>0.03</v>
      </c>
      <c r="F324" s="89">
        <v>11.26</v>
      </c>
      <c r="G324" s="89">
        <v>47.79</v>
      </c>
      <c r="H324" s="92"/>
      <c r="I324" s="89">
        <v>0.01</v>
      </c>
      <c r="J324" s="91">
        <v>2.9</v>
      </c>
      <c r="K324" s="89">
        <v>0.64</v>
      </c>
      <c r="L324" s="92"/>
      <c r="M324" s="89">
        <v>8.08</v>
      </c>
      <c r="N324" s="89">
        <v>9.7799999999999994</v>
      </c>
      <c r="O324" s="89">
        <v>5.24</v>
      </c>
      <c r="P324" s="89">
        <v>36.54</v>
      </c>
      <c r="Q324" s="91">
        <v>0.9</v>
      </c>
      <c r="R324" s="89">
        <v>0.03</v>
      </c>
      <c r="S324" s="89">
        <v>0.01</v>
      </c>
      <c r="T324" s="92"/>
    </row>
    <row r="325" spans="1:20" s="1" customFormat="1" x14ac:dyDescent="0.3">
      <c r="A325" s="116"/>
      <c r="B325" s="115" t="s">
        <v>465</v>
      </c>
      <c r="C325" s="140">
        <v>30</v>
      </c>
      <c r="D325" s="89">
        <v>2.19</v>
      </c>
      <c r="E325" s="89">
        <v>1.23</v>
      </c>
      <c r="F325" s="89">
        <v>13.85</v>
      </c>
      <c r="G325" s="89">
        <v>76.16</v>
      </c>
      <c r="H325" s="89">
        <v>0.08</v>
      </c>
      <c r="I325" s="89">
        <v>0.03</v>
      </c>
      <c r="J325" s="92"/>
      <c r="K325" s="89">
        <v>1.38</v>
      </c>
      <c r="L325" s="92"/>
      <c r="M325" s="89">
        <v>38.119999999999997</v>
      </c>
      <c r="N325" s="89">
        <v>48.41</v>
      </c>
      <c r="O325" s="89">
        <v>18.32</v>
      </c>
      <c r="P325" s="89">
        <v>36.04</v>
      </c>
      <c r="Q325" s="89">
        <v>0.83</v>
      </c>
      <c r="R325" s="89">
        <v>2.3199999999999998</v>
      </c>
      <c r="S325" s="89">
        <v>0.18</v>
      </c>
      <c r="T325" s="92"/>
    </row>
    <row r="326" spans="1:20" s="1" customFormat="1" x14ac:dyDescent="0.3">
      <c r="A326" s="90" t="s">
        <v>228</v>
      </c>
      <c r="B326" s="115" t="s">
        <v>45</v>
      </c>
      <c r="C326" s="140">
        <v>100</v>
      </c>
      <c r="D326" s="91">
        <v>0.4</v>
      </c>
      <c r="E326" s="91">
        <v>0.4</v>
      </c>
      <c r="F326" s="91">
        <v>9.8000000000000007</v>
      </c>
      <c r="G326" s="90">
        <v>47</v>
      </c>
      <c r="H326" s="89">
        <v>0.03</v>
      </c>
      <c r="I326" s="89">
        <v>0.02</v>
      </c>
      <c r="J326" s="90">
        <v>10</v>
      </c>
      <c r="K326" s="90">
        <v>5</v>
      </c>
      <c r="L326" s="92"/>
      <c r="M326" s="90">
        <v>16</v>
      </c>
      <c r="N326" s="90">
        <v>11</v>
      </c>
      <c r="O326" s="90">
        <v>9</v>
      </c>
      <c r="P326" s="90">
        <v>278</v>
      </c>
      <c r="Q326" s="91">
        <v>2.2000000000000002</v>
      </c>
      <c r="R326" s="91">
        <v>0.3</v>
      </c>
      <c r="S326" s="90">
        <v>2</v>
      </c>
      <c r="T326" s="89">
        <v>0.01</v>
      </c>
    </row>
    <row r="327" spans="1:20" s="1" customFormat="1" x14ac:dyDescent="0.3">
      <c r="A327" s="208" t="s">
        <v>46</v>
      </c>
      <c r="B327" s="209"/>
      <c r="C327" s="140">
        <f>SUM(C320:C326)</f>
        <v>605</v>
      </c>
      <c r="D327" s="89">
        <v>19.57</v>
      </c>
      <c r="E327" s="89">
        <v>21.92</v>
      </c>
      <c r="F327" s="89">
        <v>74.959999999999994</v>
      </c>
      <c r="G327" s="89">
        <v>582.69000000000005</v>
      </c>
      <c r="H327" s="89">
        <v>0.38</v>
      </c>
      <c r="I327" s="89">
        <v>0.47</v>
      </c>
      <c r="J327" s="89">
        <v>16.559999999999999</v>
      </c>
      <c r="K327" s="89">
        <v>225.09</v>
      </c>
      <c r="L327" s="91">
        <v>1.2</v>
      </c>
      <c r="M327" s="89">
        <v>357.99</v>
      </c>
      <c r="N327" s="89">
        <v>421.39</v>
      </c>
      <c r="O327" s="89">
        <v>97.19</v>
      </c>
      <c r="P327" s="89">
        <v>700.19</v>
      </c>
      <c r="Q327" s="89">
        <v>6.49</v>
      </c>
      <c r="R327" s="89">
        <v>19.28</v>
      </c>
      <c r="S327" s="89">
        <v>22.82</v>
      </c>
      <c r="T327" s="89">
        <v>7.0000000000000007E-2</v>
      </c>
    </row>
    <row r="328" spans="1:20" s="1" customFormat="1" x14ac:dyDescent="0.3">
      <c r="A328" s="205" t="s">
        <v>13</v>
      </c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</row>
    <row r="329" spans="1:20" s="1" customFormat="1" x14ac:dyDescent="0.3">
      <c r="A329" s="90" t="s">
        <v>454</v>
      </c>
      <c r="B329" s="115" t="s">
        <v>203</v>
      </c>
      <c r="C329" s="140">
        <v>60</v>
      </c>
      <c r="D329" s="89">
        <v>3.45</v>
      </c>
      <c r="E329" s="89">
        <v>6.73</v>
      </c>
      <c r="F329" s="89">
        <v>6.85</v>
      </c>
      <c r="G329" s="91">
        <v>101.9</v>
      </c>
      <c r="H329" s="89">
        <v>0.05</v>
      </c>
      <c r="I329" s="89">
        <v>0.06</v>
      </c>
      <c r="J329" s="91">
        <v>8.6</v>
      </c>
      <c r="K329" s="89">
        <v>5.76</v>
      </c>
      <c r="L329" s="91">
        <v>4.5</v>
      </c>
      <c r="M329" s="90">
        <v>15</v>
      </c>
      <c r="N329" s="89">
        <v>58.94</v>
      </c>
      <c r="O329" s="89">
        <v>20.309999999999999</v>
      </c>
      <c r="P329" s="89">
        <v>255.81</v>
      </c>
      <c r="Q329" s="89">
        <v>0.59</v>
      </c>
      <c r="R329" s="89">
        <v>5.59</v>
      </c>
      <c r="S329" s="91">
        <v>8.1</v>
      </c>
      <c r="T329" s="89">
        <v>0.08</v>
      </c>
    </row>
    <row r="330" spans="1:20" s="1" customFormat="1" ht="33" x14ac:dyDescent="0.3">
      <c r="A330" s="89" t="s">
        <v>600</v>
      </c>
      <c r="B330" s="115" t="s">
        <v>572</v>
      </c>
      <c r="C330" s="140">
        <v>225</v>
      </c>
      <c r="D330" s="89">
        <v>6.46</v>
      </c>
      <c r="E330" s="89">
        <v>5.66</v>
      </c>
      <c r="F330" s="89">
        <v>9.68</v>
      </c>
      <c r="G330" s="89">
        <v>117.35000000000001</v>
      </c>
      <c r="H330" s="89">
        <v>9.0000000000000011E-2</v>
      </c>
      <c r="I330" s="89">
        <v>0.12</v>
      </c>
      <c r="J330" s="89">
        <v>31.49</v>
      </c>
      <c r="K330" s="89">
        <v>234.76</v>
      </c>
      <c r="L330" s="89">
        <v>0.01</v>
      </c>
      <c r="M330" s="89">
        <v>46.349999999999994</v>
      </c>
      <c r="N330" s="91">
        <v>94.28</v>
      </c>
      <c r="O330" s="89">
        <v>27.450000000000003</v>
      </c>
      <c r="P330" s="89">
        <v>443.89</v>
      </c>
      <c r="Q330" s="89">
        <v>0.97</v>
      </c>
      <c r="R330" s="89">
        <v>5.39</v>
      </c>
      <c r="S330" s="89">
        <v>4.9400000000000004</v>
      </c>
      <c r="T330" s="89">
        <v>0.03</v>
      </c>
    </row>
    <row r="331" spans="1:20" s="1" customFormat="1" x14ac:dyDescent="0.3">
      <c r="A331" s="89" t="s">
        <v>626</v>
      </c>
      <c r="B331" s="115" t="s">
        <v>627</v>
      </c>
      <c r="C331" s="140">
        <v>95</v>
      </c>
      <c r="D331" s="89">
        <v>13.2</v>
      </c>
      <c r="E331" s="89">
        <v>10.39</v>
      </c>
      <c r="F331" s="89">
        <v>8.31</v>
      </c>
      <c r="G331" s="89">
        <v>179.99</v>
      </c>
      <c r="H331" s="89">
        <v>0.28000000000000003</v>
      </c>
      <c r="I331" s="89">
        <v>0.15000000000000002</v>
      </c>
      <c r="J331" s="91">
        <v>8.1999999999999993</v>
      </c>
      <c r="K331" s="89">
        <v>23.58</v>
      </c>
      <c r="L331" s="92">
        <v>7.0000000000000007E-2</v>
      </c>
      <c r="M331" s="89">
        <v>14.85</v>
      </c>
      <c r="N331" s="89">
        <v>160.12</v>
      </c>
      <c r="O331" s="89">
        <v>28.78</v>
      </c>
      <c r="P331" s="89">
        <v>439.53</v>
      </c>
      <c r="Q331" s="89">
        <v>1.55</v>
      </c>
      <c r="R331" s="89">
        <v>11.930000000000001</v>
      </c>
      <c r="S331" s="89">
        <v>4.88</v>
      </c>
      <c r="T331" s="89">
        <v>0.05</v>
      </c>
    </row>
    <row r="332" spans="1:20" s="1" customFormat="1" x14ac:dyDescent="0.3">
      <c r="A332" s="90" t="s">
        <v>231</v>
      </c>
      <c r="B332" s="115" t="s">
        <v>47</v>
      </c>
      <c r="C332" s="140">
        <v>150</v>
      </c>
      <c r="D332" s="89">
        <v>6.34</v>
      </c>
      <c r="E332" s="89">
        <v>5.28</v>
      </c>
      <c r="F332" s="89">
        <v>28.62</v>
      </c>
      <c r="G332" s="89">
        <v>187.05</v>
      </c>
      <c r="H332" s="89">
        <v>0.22</v>
      </c>
      <c r="I332" s="89">
        <v>0.11</v>
      </c>
      <c r="J332" s="92"/>
      <c r="K332" s="91">
        <v>23.5</v>
      </c>
      <c r="L332" s="89">
        <v>7.0000000000000007E-2</v>
      </c>
      <c r="M332" s="89">
        <v>11.94</v>
      </c>
      <c r="N332" s="89">
        <v>150.65</v>
      </c>
      <c r="O332" s="89">
        <v>100.07</v>
      </c>
      <c r="P332" s="89">
        <v>191.52</v>
      </c>
      <c r="Q332" s="89">
        <v>3.37</v>
      </c>
      <c r="R332" s="91">
        <v>2.9</v>
      </c>
      <c r="S332" s="89">
        <v>1.65</v>
      </c>
      <c r="T332" s="89">
        <v>0.01</v>
      </c>
    </row>
    <row r="333" spans="1:20" s="1" customFormat="1" x14ac:dyDescent="0.3">
      <c r="A333" s="90" t="s">
        <v>232</v>
      </c>
      <c r="B333" s="115" t="s">
        <v>449</v>
      </c>
      <c r="C333" s="140">
        <v>200</v>
      </c>
      <c r="D333" s="89">
        <v>0.59</v>
      </c>
      <c r="E333" s="89">
        <v>0.05</v>
      </c>
      <c r="F333" s="89">
        <v>18.579999999999998</v>
      </c>
      <c r="G333" s="89">
        <v>77.94</v>
      </c>
      <c r="H333" s="89">
        <v>0.02</v>
      </c>
      <c r="I333" s="89">
        <v>0.02</v>
      </c>
      <c r="J333" s="91">
        <v>0.6</v>
      </c>
      <c r="K333" s="92"/>
      <c r="L333" s="92"/>
      <c r="M333" s="89">
        <v>24.33</v>
      </c>
      <c r="N333" s="91">
        <v>21.9</v>
      </c>
      <c r="O333" s="89">
        <v>15.75</v>
      </c>
      <c r="P333" s="89">
        <v>0.33</v>
      </c>
      <c r="Q333" s="89">
        <v>0.51</v>
      </c>
      <c r="R333" s="92"/>
      <c r="S333" s="92"/>
      <c r="T333" s="92"/>
    </row>
    <row r="334" spans="1:20" s="1" customFormat="1" x14ac:dyDescent="0.3">
      <c r="A334" s="116"/>
      <c r="B334" s="115" t="s">
        <v>465</v>
      </c>
      <c r="C334" s="140">
        <v>70</v>
      </c>
      <c r="D334" s="89">
        <v>4.7699999999999996</v>
      </c>
      <c r="E334" s="89">
        <v>2.98</v>
      </c>
      <c r="F334" s="89">
        <v>30.09</v>
      </c>
      <c r="G334" s="91">
        <v>168.6</v>
      </c>
      <c r="H334" s="89">
        <v>0.19</v>
      </c>
      <c r="I334" s="89">
        <v>7.0000000000000007E-2</v>
      </c>
      <c r="J334" s="92"/>
      <c r="K334" s="89">
        <v>3.12</v>
      </c>
      <c r="L334" s="92"/>
      <c r="M334" s="89">
        <v>91.38</v>
      </c>
      <c r="N334" s="89">
        <v>107.07</v>
      </c>
      <c r="O334" s="89">
        <v>43.04</v>
      </c>
      <c r="P334" s="89">
        <v>80.040000000000006</v>
      </c>
      <c r="Q334" s="89">
        <v>1.85</v>
      </c>
      <c r="R334" s="89">
        <v>5.39</v>
      </c>
      <c r="S334" s="89">
        <v>0.44</v>
      </c>
      <c r="T334" s="92"/>
    </row>
    <row r="335" spans="1:20" s="1" customFormat="1" x14ac:dyDescent="0.3">
      <c r="A335" s="90" t="s">
        <v>228</v>
      </c>
      <c r="B335" s="115" t="s">
        <v>51</v>
      </c>
      <c r="C335" s="140">
        <v>100</v>
      </c>
      <c r="D335" s="91">
        <v>0.4</v>
      </c>
      <c r="E335" s="91">
        <v>0.3</v>
      </c>
      <c r="F335" s="91">
        <v>10.3</v>
      </c>
      <c r="G335" s="90">
        <v>47</v>
      </c>
      <c r="H335" s="89">
        <v>0.02</v>
      </c>
      <c r="I335" s="89">
        <v>0.03</v>
      </c>
      <c r="J335" s="90">
        <v>5</v>
      </c>
      <c r="K335" s="90">
        <v>2</v>
      </c>
      <c r="L335" s="92"/>
      <c r="M335" s="90">
        <v>19</v>
      </c>
      <c r="N335" s="90">
        <v>16</v>
      </c>
      <c r="O335" s="90">
        <v>12</v>
      </c>
      <c r="P335" s="90">
        <v>155</v>
      </c>
      <c r="Q335" s="91">
        <v>2.2999999999999998</v>
      </c>
      <c r="R335" s="91">
        <v>0.1</v>
      </c>
      <c r="S335" s="90">
        <v>1</v>
      </c>
      <c r="T335" s="89">
        <v>0.01</v>
      </c>
    </row>
    <row r="336" spans="1:20" s="1" customFormat="1" x14ac:dyDescent="0.3">
      <c r="A336" s="208" t="s">
        <v>49</v>
      </c>
      <c r="B336" s="209"/>
      <c r="C336" s="140">
        <f>SUM(C329:C335)</f>
        <v>900</v>
      </c>
      <c r="D336" s="89">
        <v>35.21</v>
      </c>
      <c r="E336" s="89">
        <v>31.39</v>
      </c>
      <c r="F336" s="89">
        <v>112.43</v>
      </c>
      <c r="G336" s="89">
        <v>879.83</v>
      </c>
      <c r="H336" s="89">
        <v>0.87</v>
      </c>
      <c r="I336" s="89">
        <v>0.56000000000000005</v>
      </c>
      <c r="J336" s="89">
        <v>53.89</v>
      </c>
      <c r="K336" s="89">
        <v>292.72000000000003</v>
      </c>
      <c r="L336" s="89">
        <v>4.6500000000000004</v>
      </c>
      <c r="M336" s="89">
        <v>222.85</v>
      </c>
      <c r="N336" s="89">
        <v>608.96</v>
      </c>
      <c r="O336" s="91">
        <v>247.4</v>
      </c>
      <c r="P336" s="89">
        <v>1566.12</v>
      </c>
      <c r="Q336" s="89">
        <v>11.14</v>
      </c>
      <c r="R336" s="91">
        <v>31.3</v>
      </c>
      <c r="S336" s="89">
        <v>21.01</v>
      </c>
      <c r="T336" s="89">
        <v>0.18</v>
      </c>
    </row>
    <row r="337" spans="1:20" s="1" customFormat="1" x14ac:dyDescent="0.3">
      <c r="A337" s="205" t="s">
        <v>14</v>
      </c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</row>
    <row r="338" spans="1:20" s="1" customFormat="1" x14ac:dyDescent="0.3">
      <c r="A338" s="89" t="s">
        <v>595</v>
      </c>
      <c r="B338" s="115" t="s">
        <v>478</v>
      </c>
      <c r="C338" s="140">
        <v>100</v>
      </c>
      <c r="D338" s="169">
        <v>1.92</v>
      </c>
      <c r="E338" s="169">
        <v>0.03</v>
      </c>
      <c r="F338" s="170">
        <v>5.6</v>
      </c>
      <c r="G338" s="169">
        <v>33.85</v>
      </c>
      <c r="H338" s="169">
        <v>0.01</v>
      </c>
      <c r="I338" s="168"/>
      <c r="J338" s="167">
        <v>8</v>
      </c>
      <c r="K338" s="170">
        <v>0.4</v>
      </c>
      <c r="L338" s="168"/>
      <c r="M338" s="169">
        <v>8.15</v>
      </c>
      <c r="N338" s="170">
        <v>4.4000000000000004</v>
      </c>
      <c r="O338" s="170">
        <v>2.4</v>
      </c>
      <c r="P338" s="169">
        <v>32.75</v>
      </c>
      <c r="Q338" s="169">
        <v>0.14000000000000001</v>
      </c>
      <c r="R338" s="169">
        <v>0.08</v>
      </c>
      <c r="S338" s="169">
        <v>0.02</v>
      </c>
      <c r="T338" s="168"/>
    </row>
    <row r="339" spans="1:20" s="1" customFormat="1" x14ac:dyDescent="0.3">
      <c r="A339" s="89"/>
      <c r="B339" s="115" t="s">
        <v>98</v>
      </c>
      <c r="C339" s="140">
        <v>200</v>
      </c>
      <c r="D339" s="170">
        <v>5.8</v>
      </c>
      <c r="E339" s="167">
        <v>5</v>
      </c>
      <c r="F339" s="170">
        <v>8.4</v>
      </c>
      <c r="G339" s="167">
        <v>108</v>
      </c>
      <c r="H339" s="169">
        <v>0.04</v>
      </c>
      <c r="I339" s="169">
        <v>0.26</v>
      </c>
      <c r="J339" s="170">
        <v>0.6</v>
      </c>
      <c r="K339" s="167">
        <v>44</v>
      </c>
      <c r="L339" s="169">
        <v>7.0000000000000007E-2</v>
      </c>
      <c r="M339" s="167">
        <v>248</v>
      </c>
      <c r="N339" s="167">
        <v>184</v>
      </c>
      <c r="O339" s="167">
        <v>28</v>
      </c>
      <c r="P339" s="167">
        <v>292</v>
      </c>
      <c r="Q339" s="170">
        <v>0.2</v>
      </c>
      <c r="R339" s="167">
        <v>2</v>
      </c>
      <c r="S339" s="167">
        <v>18</v>
      </c>
      <c r="T339" s="169">
        <v>0.04</v>
      </c>
    </row>
    <row r="340" spans="1:20" s="1" customFormat="1" x14ac:dyDescent="0.3">
      <c r="A340" s="89" t="s">
        <v>228</v>
      </c>
      <c r="B340" s="115" t="s">
        <v>157</v>
      </c>
      <c r="C340" s="140">
        <v>150</v>
      </c>
      <c r="D340" s="169">
        <v>1.35</v>
      </c>
      <c r="E340" s="170">
        <v>0.3</v>
      </c>
      <c r="F340" s="169">
        <v>12.15</v>
      </c>
      <c r="G340" s="170">
        <v>64.5</v>
      </c>
      <c r="H340" s="169">
        <v>0.06</v>
      </c>
      <c r="I340" s="169">
        <v>0.05</v>
      </c>
      <c r="J340" s="167">
        <v>90</v>
      </c>
      <c r="K340" s="167">
        <v>12</v>
      </c>
      <c r="L340" s="168"/>
      <c r="M340" s="167">
        <v>51</v>
      </c>
      <c r="N340" s="170">
        <v>34.5</v>
      </c>
      <c r="O340" s="170">
        <v>19.5</v>
      </c>
      <c r="P340" s="170">
        <v>295.5</v>
      </c>
      <c r="Q340" s="169">
        <v>0.45</v>
      </c>
      <c r="R340" s="169">
        <v>0.75</v>
      </c>
      <c r="S340" s="167">
        <v>3</v>
      </c>
      <c r="T340" s="169">
        <v>0.03</v>
      </c>
    </row>
    <row r="341" spans="1:20" s="1" customFormat="1" x14ac:dyDescent="0.3">
      <c r="A341" s="208" t="s">
        <v>74</v>
      </c>
      <c r="B341" s="209"/>
      <c r="C341" s="140">
        <f>SUM(C338:C340)</f>
        <v>450</v>
      </c>
      <c r="D341" s="169">
        <v>9.07</v>
      </c>
      <c r="E341" s="169">
        <v>5.33</v>
      </c>
      <c r="F341" s="169">
        <v>26.15</v>
      </c>
      <c r="G341" s="169">
        <v>206.35</v>
      </c>
      <c r="H341" s="169">
        <v>0.11</v>
      </c>
      <c r="I341" s="169">
        <v>0.31</v>
      </c>
      <c r="J341" s="170">
        <v>98.6</v>
      </c>
      <c r="K341" s="170">
        <v>56.4</v>
      </c>
      <c r="L341" s="169">
        <v>7.0000000000000007E-2</v>
      </c>
      <c r="M341" s="169">
        <v>307.14999999999998</v>
      </c>
      <c r="N341" s="170">
        <v>222.9</v>
      </c>
      <c r="O341" s="170">
        <v>49.9</v>
      </c>
      <c r="P341" s="169">
        <v>620.25</v>
      </c>
      <c r="Q341" s="169">
        <v>0.79</v>
      </c>
      <c r="R341" s="169">
        <v>2.83</v>
      </c>
      <c r="S341" s="169">
        <v>21.02</v>
      </c>
      <c r="T341" s="169">
        <v>7.0000000000000007E-2</v>
      </c>
    </row>
    <row r="342" spans="1:20" s="1" customFormat="1" x14ac:dyDescent="0.3">
      <c r="A342" s="208" t="s">
        <v>50</v>
      </c>
      <c r="B342" s="209"/>
      <c r="C342" s="140">
        <f>C341+C336+C327</f>
        <v>1955</v>
      </c>
      <c r="D342" s="169">
        <v>63.85</v>
      </c>
      <c r="E342" s="169">
        <v>58.64</v>
      </c>
      <c r="F342" s="169">
        <v>213.54</v>
      </c>
      <c r="G342" s="169">
        <v>1668.87</v>
      </c>
      <c r="H342" s="169">
        <v>1.36</v>
      </c>
      <c r="I342" s="169">
        <v>1.34</v>
      </c>
      <c r="J342" s="169">
        <v>169.05</v>
      </c>
      <c r="K342" s="169">
        <v>574.21</v>
      </c>
      <c r="L342" s="169">
        <v>5.92</v>
      </c>
      <c r="M342" s="169">
        <v>887.99</v>
      </c>
      <c r="N342" s="169">
        <v>1253.25</v>
      </c>
      <c r="O342" s="169">
        <v>394.49</v>
      </c>
      <c r="P342" s="169">
        <v>2886.56</v>
      </c>
      <c r="Q342" s="169">
        <v>18.420000000000002</v>
      </c>
      <c r="R342" s="169">
        <v>53.41</v>
      </c>
      <c r="S342" s="169">
        <v>64.849999999999994</v>
      </c>
      <c r="T342" s="169">
        <v>0.32</v>
      </c>
    </row>
    <row r="343" spans="1:20" s="1" customFormat="1" x14ac:dyDescent="0.3">
      <c r="A343" s="118"/>
      <c r="B343" s="125"/>
      <c r="C343" s="141"/>
      <c r="D343" s="119"/>
      <c r="E343" s="119"/>
      <c r="F343" s="119"/>
      <c r="G343" s="119"/>
      <c r="H343" s="119"/>
      <c r="I343" s="119"/>
      <c r="J343" s="119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</row>
    <row r="344" spans="1:20" s="1" customFormat="1" x14ac:dyDescent="0.3">
      <c r="A344" s="196"/>
      <c r="B344" s="196"/>
      <c r="C344" s="196"/>
      <c r="D344" s="196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</row>
    <row r="345" spans="1:20" s="1" customFormat="1" x14ac:dyDescent="0.3">
      <c r="A345" s="197"/>
      <c r="B345" s="197"/>
      <c r="C345" s="141"/>
      <c r="D345" s="120"/>
      <c r="E345" s="121"/>
      <c r="F345" s="119"/>
      <c r="G345" s="119"/>
      <c r="H345" s="120"/>
      <c r="I345" s="120"/>
      <c r="J345" s="120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</row>
    <row r="346" spans="1:20" s="1" customFormat="1" x14ac:dyDescent="0.3">
      <c r="A346" s="198"/>
      <c r="B346" s="198"/>
      <c r="C346" s="141"/>
      <c r="D346" s="120"/>
      <c r="E346" s="119"/>
      <c r="F346" s="119"/>
      <c r="G346" s="119"/>
      <c r="H346" s="120"/>
      <c r="I346" s="120"/>
      <c r="J346" s="120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</row>
    <row r="347" spans="1:20" s="1" customFormat="1" x14ac:dyDescent="0.3">
      <c r="A347" s="199" t="s">
        <v>27</v>
      </c>
      <c r="B347" s="199" t="s">
        <v>28</v>
      </c>
      <c r="C347" s="199" t="s">
        <v>581</v>
      </c>
      <c r="D347" s="206" t="s">
        <v>30</v>
      </c>
      <c r="E347" s="206"/>
      <c r="F347" s="206"/>
      <c r="G347" s="199" t="s">
        <v>582</v>
      </c>
      <c r="H347" s="206" t="s">
        <v>32</v>
      </c>
      <c r="I347" s="206"/>
      <c r="J347" s="206"/>
      <c r="K347" s="206"/>
      <c r="L347" s="206"/>
      <c r="M347" s="206" t="s">
        <v>33</v>
      </c>
      <c r="N347" s="206"/>
      <c r="O347" s="206"/>
      <c r="P347" s="206"/>
      <c r="Q347" s="206"/>
      <c r="R347" s="206"/>
      <c r="S347" s="206"/>
      <c r="T347" s="206"/>
    </row>
    <row r="348" spans="1:20" s="1" customFormat="1" x14ac:dyDescent="0.3">
      <c r="A348" s="200"/>
      <c r="B348" s="201"/>
      <c r="C348" s="200"/>
      <c r="D348" s="114" t="s">
        <v>34</v>
      </c>
      <c r="E348" s="114" t="s">
        <v>35</v>
      </c>
      <c r="F348" s="114" t="s">
        <v>36</v>
      </c>
      <c r="G348" s="200"/>
      <c r="H348" s="114" t="s">
        <v>37</v>
      </c>
      <c r="I348" s="114" t="s">
        <v>583</v>
      </c>
      <c r="J348" s="114" t="s">
        <v>584</v>
      </c>
      <c r="K348" s="114" t="s">
        <v>585</v>
      </c>
      <c r="L348" s="114" t="s">
        <v>586</v>
      </c>
      <c r="M348" s="114" t="s">
        <v>38</v>
      </c>
      <c r="N348" s="114" t="s">
        <v>39</v>
      </c>
      <c r="O348" s="114" t="s">
        <v>40</v>
      </c>
      <c r="P348" s="114" t="s">
        <v>587</v>
      </c>
      <c r="Q348" s="114" t="s">
        <v>41</v>
      </c>
      <c r="R348" s="114" t="s">
        <v>413</v>
      </c>
      <c r="S348" s="114" t="s">
        <v>412</v>
      </c>
      <c r="T348" s="114" t="s">
        <v>414</v>
      </c>
    </row>
    <row r="349" spans="1:20" s="1" customFormat="1" x14ac:dyDescent="0.3">
      <c r="A349" s="88">
        <v>1</v>
      </c>
      <c r="B349" s="124">
        <v>2</v>
      </c>
      <c r="C349" s="140">
        <v>3</v>
      </c>
      <c r="D349" s="88">
        <v>4</v>
      </c>
      <c r="E349" s="88">
        <v>5</v>
      </c>
      <c r="F349" s="88">
        <v>6</v>
      </c>
      <c r="G349" s="88">
        <v>7</v>
      </c>
      <c r="H349" s="88">
        <v>8</v>
      </c>
      <c r="I349" s="88">
        <v>9</v>
      </c>
      <c r="J349" s="88">
        <v>10</v>
      </c>
      <c r="K349" s="88">
        <v>11</v>
      </c>
      <c r="L349" s="88">
        <v>12</v>
      </c>
      <c r="M349" s="88">
        <v>13</v>
      </c>
      <c r="N349" s="88">
        <v>14</v>
      </c>
      <c r="O349" s="88">
        <v>15</v>
      </c>
      <c r="P349" s="88">
        <v>16</v>
      </c>
      <c r="Q349" s="88">
        <v>17</v>
      </c>
      <c r="R349" s="88">
        <v>18</v>
      </c>
      <c r="S349" s="88">
        <v>19</v>
      </c>
      <c r="T349" s="88">
        <v>20</v>
      </c>
    </row>
    <row r="350" spans="1:20" s="1" customFormat="1" x14ac:dyDescent="0.3">
      <c r="A350" s="205" t="s">
        <v>628</v>
      </c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</row>
    <row r="351" spans="1:20" s="1" customFormat="1" x14ac:dyDescent="0.3">
      <c r="A351" s="205" t="s">
        <v>42</v>
      </c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</row>
    <row r="352" spans="1:20" s="1" customFormat="1" x14ac:dyDescent="0.3">
      <c r="A352" s="90" t="s">
        <v>224</v>
      </c>
      <c r="B352" s="115" t="s">
        <v>44</v>
      </c>
      <c r="C352" s="140">
        <v>15</v>
      </c>
      <c r="D352" s="89">
        <v>3.48</v>
      </c>
      <c r="E352" s="89">
        <v>4.43</v>
      </c>
      <c r="F352" s="92"/>
      <c r="G352" s="91">
        <v>54.6</v>
      </c>
      <c r="H352" s="89">
        <v>0.01</v>
      </c>
      <c r="I352" s="89">
        <v>0.05</v>
      </c>
      <c r="J352" s="89">
        <v>0.11</v>
      </c>
      <c r="K352" s="91">
        <v>43.2</v>
      </c>
      <c r="L352" s="89">
        <v>0.14000000000000001</v>
      </c>
      <c r="M352" s="90">
        <v>132</v>
      </c>
      <c r="N352" s="90">
        <v>75</v>
      </c>
      <c r="O352" s="89">
        <v>5.25</v>
      </c>
      <c r="P352" s="91">
        <v>13.2</v>
      </c>
      <c r="Q352" s="89">
        <v>0.15</v>
      </c>
      <c r="R352" s="89">
        <v>2.1800000000000002</v>
      </c>
      <c r="S352" s="89">
        <v>1.35</v>
      </c>
      <c r="T352" s="89">
        <v>0.01</v>
      </c>
    </row>
    <row r="353" spans="1:20" s="1" customFormat="1" x14ac:dyDescent="0.3">
      <c r="A353" s="90" t="s">
        <v>591</v>
      </c>
      <c r="B353" s="115" t="s">
        <v>592</v>
      </c>
      <c r="C353" s="140">
        <v>180</v>
      </c>
      <c r="D353" s="89">
        <v>29.41</v>
      </c>
      <c r="E353" s="89">
        <v>16.66</v>
      </c>
      <c r="F353" s="89">
        <v>29.28</v>
      </c>
      <c r="G353" s="89">
        <v>395.94</v>
      </c>
      <c r="H353" s="91">
        <v>0.11</v>
      </c>
      <c r="I353" s="89">
        <v>0.45</v>
      </c>
      <c r="J353" s="89">
        <v>4.5</v>
      </c>
      <c r="K353" s="91">
        <v>104.95</v>
      </c>
      <c r="L353" s="89">
        <v>0.24</v>
      </c>
      <c r="M353" s="89">
        <v>261.45</v>
      </c>
      <c r="N353" s="89">
        <v>372.54</v>
      </c>
      <c r="O353" s="89">
        <v>49.54</v>
      </c>
      <c r="P353" s="89">
        <v>258.67</v>
      </c>
      <c r="Q353" s="89">
        <v>0.99</v>
      </c>
      <c r="R353" s="89">
        <v>50.5</v>
      </c>
      <c r="S353" s="91">
        <v>15.4</v>
      </c>
      <c r="T353" s="89">
        <v>0.05</v>
      </c>
    </row>
    <row r="354" spans="1:20" s="1" customFormat="1" x14ac:dyDescent="0.3">
      <c r="A354" s="90" t="s">
        <v>235</v>
      </c>
      <c r="B354" s="115" t="s">
        <v>25</v>
      </c>
      <c r="C354" s="140">
        <v>200</v>
      </c>
      <c r="D354" s="89">
        <v>1.82</v>
      </c>
      <c r="E354" s="89">
        <v>1.42</v>
      </c>
      <c r="F354" s="89">
        <v>13.74</v>
      </c>
      <c r="G354" s="89">
        <v>75.650000000000006</v>
      </c>
      <c r="H354" s="89">
        <v>0.02</v>
      </c>
      <c r="I354" s="89">
        <v>0.09</v>
      </c>
      <c r="J354" s="89">
        <v>0.83</v>
      </c>
      <c r="K354" s="89">
        <v>12.82</v>
      </c>
      <c r="L354" s="89">
        <v>0.03</v>
      </c>
      <c r="M354" s="89">
        <v>72.48</v>
      </c>
      <c r="N354" s="89">
        <v>58.64</v>
      </c>
      <c r="O354" s="89">
        <v>12.24</v>
      </c>
      <c r="P354" s="89">
        <v>106.89</v>
      </c>
      <c r="Q354" s="89">
        <v>0.91</v>
      </c>
      <c r="R354" s="89">
        <v>0.56000000000000005</v>
      </c>
      <c r="S354" s="89">
        <v>5.04</v>
      </c>
      <c r="T354" s="89">
        <v>0.01</v>
      </c>
    </row>
    <row r="355" spans="1:20" s="1" customFormat="1" x14ac:dyDescent="0.3">
      <c r="A355" s="116"/>
      <c r="B355" s="115" t="s">
        <v>465</v>
      </c>
      <c r="C355" s="140">
        <v>30</v>
      </c>
      <c r="D355" s="89">
        <v>2.19</v>
      </c>
      <c r="E355" s="89">
        <v>1.23</v>
      </c>
      <c r="F355" s="89">
        <v>13.85</v>
      </c>
      <c r="G355" s="89">
        <v>76.16</v>
      </c>
      <c r="H355" s="89">
        <v>0.08</v>
      </c>
      <c r="I355" s="89">
        <v>0.03</v>
      </c>
      <c r="J355" s="92"/>
      <c r="K355" s="89">
        <v>1.38</v>
      </c>
      <c r="L355" s="92"/>
      <c r="M355" s="89">
        <v>38.119999999999997</v>
      </c>
      <c r="N355" s="89">
        <v>48.41</v>
      </c>
      <c r="O355" s="89">
        <v>18.32</v>
      </c>
      <c r="P355" s="89">
        <v>36.04</v>
      </c>
      <c r="Q355" s="89">
        <v>0.83</v>
      </c>
      <c r="R355" s="89">
        <v>2.3199999999999998</v>
      </c>
      <c r="S355" s="89">
        <v>0.18</v>
      </c>
      <c r="T355" s="92"/>
    </row>
    <row r="356" spans="1:20" s="1" customFormat="1" x14ac:dyDescent="0.3">
      <c r="A356" s="90" t="s">
        <v>228</v>
      </c>
      <c r="B356" s="115" t="s">
        <v>51</v>
      </c>
      <c r="C356" s="140">
        <v>100</v>
      </c>
      <c r="D356" s="91">
        <v>0.4</v>
      </c>
      <c r="E356" s="91">
        <v>0.3</v>
      </c>
      <c r="F356" s="91">
        <v>10.3</v>
      </c>
      <c r="G356" s="90">
        <v>47</v>
      </c>
      <c r="H356" s="89">
        <v>0.02</v>
      </c>
      <c r="I356" s="89">
        <v>0.03</v>
      </c>
      <c r="J356" s="90">
        <v>5</v>
      </c>
      <c r="K356" s="90">
        <v>2</v>
      </c>
      <c r="L356" s="92"/>
      <c r="M356" s="90">
        <v>19</v>
      </c>
      <c r="N356" s="90">
        <v>16</v>
      </c>
      <c r="O356" s="90">
        <v>12</v>
      </c>
      <c r="P356" s="90">
        <v>155</v>
      </c>
      <c r="Q356" s="91">
        <v>2.2999999999999998</v>
      </c>
      <c r="R356" s="91">
        <v>0.1</v>
      </c>
      <c r="S356" s="90">
        <v>1</v>
      </c>
      <c r="T356" s="89">
        <v>0.01</v>
      </c>
    </row>
    <row r="357" spans="1:20" s="1" customFormat="1" x14ac:dyDescent="0.3">
      <c r="A357" s="208" t="s">
        <v>46</v>
      </c>
      <c r="B357" s="209"/>
      <c r="C357" s="140">
        <f>SUM(C352:C356)</f>
        <v>525</v>
      </c>
      <c r="D357" s="91">
        <v>37.299999999999997</v>
      </c>
      <c r="E357" s="89">
        <v>24.04</v>
      </c>
      <c r="F357" s="89">
        <v>67.17</v>
      </c>
      <c r="G357" s="89">
        <v>649.35</v>
      </c>
      <c r="H357" s="89">
        <v>0.24</v>
      </c>
      <c r="I357" s="89">
        <v>0.65</v>
      </c>
      <c r="J357" s="89">
        <v>10.44</v>
      </c>
      <c r="K357" s="89">
        <v>164.35</v>
      </c>
      <c r="L357" s="89">
        <v>0.41</v>
      </c>
      <c r="M357" s="89">
        <v>523.04999999999995</v>
      </c>
      <c r="N357" s="89">
        <v>570.59</v>
      </c>
      <c r="O357" s="89">
        <v>97.35</v>
      </c>
      <c r="P357" s="91">
        <v>569.79999999999995</v>
      </c>
      <c r="Q357" s="89">
        <v>5.18</v>
      </c>
      <c r="R357" s="89">
        <v>55.66</v>
      </c>
      <c r="S357" s="89">
        <v>22.97</v>
      </c>
      <c r="T357" s="89">
        <v>0.08</v>
      </c>
    </row>
    <row r="358" spans="1:20" s="1" customFormat="1" x14ac:dyDescent="0.3">
      <c r="A358" s="205" t="s">
        <v>13</v>
      </c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</row>
    <row r="359" spans="1:20" s="1" customFormat="1" x14ac:dyDescent="0.3">
      <c r="A359" s="90" t="s">
        <v>229</v>
      </c>
      <c r="B359" s="115" t="s">
        <v>206</v>
      </c>
      <c r="C359" s="140">
        <v>60</v>
      </c>
      <c r="D359" s="130">
        <v>0.77</v>
      </c>
      <c r="E359" s="130">
        <v>3.11</v>
      </c>
      <c r="F359" s="130">
        <v>4.42</v>
      </c>
      <c r="G359" s="130">
        <v>50.02</v>
      </c>
      <c r="H359" s="130">
        <v>0.03</v>
      </c>
      <c r="I359" s="130">
        <v>0.03</v>
      </c>
      <c r="J359" s="130">
        <v>5.19</v>
      </c>
      <c r="K359" s="130">
        <v>141.36000000000001</v>
      </c>
      <c r="L359" s="132"/>
      <c r="M359" s="130">
        <v>16.96</v>
      </c>
      <c r="N359" s="130">
        <v>28.46</v>
      </c>
      <c r="O359" s="130">
        <v>30.47</v>
      </c>
      <c r="P359" s="130">
        <v>253.74</v>
      </c>
      <c r="Q359" s="130">
        <v>2.34</v>
      </c>
      <c r="R359" s="130">
        <v>0.26</v>
      </c>
      <c r="S359" s="130">
        <v>302.16000000000003</v>
      </c>
      <c r="T359" s="130">
        <v>0.05</v>
      </c>
    </row>
    <row r="360" spans="1:20" s="1" customFormat="1" ht="33" x14ac:dyDescent="0.3">
      <c r="A360" s="89" t="s">
        <v>251</v>
      </c>
      <c r="B360" s="115" t="s">
        <v>569</v>
      </c>
      <c r="C360" s="140">
        <v>225</v>
      </c>
      <c r="D360" s="89">
        <v>6.2</v>
      </c>
      <c r="E360" s="89">
        <v>10.42</v>
      </c>
      <c r="F360" s="89">
        <v>12.180000000000001</v>
      </c>
      <c r="G360" s="89">
        <v>167.64999999999998</v>
      </c>
      <c r="H360" s="89">
        <v>7.0000000000000007E-2</v>
      </c>
      <c r="I360" s="89">
        <v>0.09</v>
      </c>
      <c r="J360" s="89">
        <v>16.34</v>
      </c>
      <c r="K360" s="89">
        <v>212.02</v>
      </c>
      <c r="L360" s="89">
        <v>0.01</v>
      </c>
      <c r="M360" s="91">
        <v>31.93</v>
      </c>
      <c r="N360" s="89">
        <v>92.009999999999991</v>
      </c>
      <c r="O360" s="89">
        <v>23.67</v>
      </c>
      <c r="P360" s="89">
        <v>317.70999999999998</v>
      </c>
      <c r="Q360" s="89">
        <v>1.2000000000000002</v>
      </c>
      <c r="R360" s="89">
        <v>1.43</v>
      </c>
      <c r="S360" s="89">
        <v>5.19</v>
      </c>
      <c r="T360" s="89">
        <v>0.04</v>
      </c>
    </row>
    <row r="361" spans="1:20" s="1" customFormat="1" ht="33" x14ac:dyDescent="0.3">
      <c r="A361" s="89" t="s">
        <v>624</v>
      </c>
      <c r="B361" s="115" t="s">
        <v>207</v>
      </c>
      <c r="C361" s="140">
        <v>95</v>
      </c>
      <c r="D361" s="89">
        <v>21.71</v>
      </c>
      <c r="E361" s="89">
        <v>11.14</v>
      </c>
      <c r="F361" s="92">
        <v>7.0000000000000007E-2</v>
      </c>
      <c r="G361" s="89">
        <v>193.12</v>
      </c>
      <c r="H361" s="91">
        <v>0.1</v>
      </c>
      <c r="I361" s="89">
        <v>0.23</v>
      </c>
      <c r="J361" s="92">
        <v>0</v>
      </c>
      <c r="K361" s="91">
        <v>30.2</v>
      </c>
      <c r="L361" s="92">
        <v>7.0000000000000007E-2</v>
      </c>
      <c r="M361" s="89">
        <v>9.6399999999999988</v>
      </c>
      <c r="N361" s="89">
        <v>205.21</v>
      </c>
      <c r="O361" s="89">
        <v>25.37</v>
      </c>
      <c r="P361" s="89">
        <v>267.72000000000003</v>
      </c>
      <c r="Q361" s="91">
        <v>0.91</v>
      </c>
      <c r="R361" s="89">
        <v>25.240000000000002</v>
      </c>
      <c r="S361" s="92">
        <v>0</v>
      </c>
      <c r="T361" s="92">
        <v>0</v>
      </c>
    </row>
    <row r="362" spans="1:20" s="1" customFormat="1" x14ac:dyDescent="0.3">
      <c r="A362" s="90" t="s">
        <v>274</v>
      </c>
      <c r="B362" s="115" t="s">
        <v>195</v>
      </c>
      <c r="C362" s="140">
        <v>150</v>
      </c>
      <c r="D362" s="89">
        <v>3.41</v>
      </c>
      <c r="E362" s="89">
        <v>3.96</v>
      </c>
      <c r="F362" s="89">
        <v>23.83</v>
      </c>
      <c r="G362" s="89">
        <v>145.04</v>
      </c>
      <c r="H362" s="89">
        <v>0.18</v>
      </c>
      <c r="I362" s="89">
        <v>0.13</v>
      </c>
      <c r="J362" s="89">
        <v>28.26</v>
      </c>
      <c r="K362" s="91">
        <v>26.6</v>
      </c>
      <c r="L362" s="89">
        <v>0.06</v>
      </c>
      <c r="M362" s="91">
        <v>40.799999999999997</v>
      </c>
      <c r="N362" s="89">
        <v>100.78</v>
      </c>
      <c r="O362" s="89">
        <v>35.130000000000003</v>
      </c>
      <c r="P362" s="89">
        <v>825.65</v>
      </c>
      <c r="Q362" s="91">
        <v>1.3</v>
      </c>
      <c r="R362" s="89">
        <v>0.62</v>
      </c>
      <c r="S362" s="91">
        <v>8.8000000000000007</v>
      </c>
      <c r="T362" s="89">
        <v>0.05</v>
      </c>
    </row>
    <row r="363" spans="1:20" s="1" customFormat="1" x14ac:dyDescent="0.3">
      <c r="A363" s="90" t="s">
        <v>247</v>
      </c>
      <c r="B363" s="115" t="s">
        <v>59</v>
      </c>
      <c r="C363" s="140">
        <v>200</v>
      </c>
      <c r="D363" s="89">
        <v>0.16</v>
      </c>
      <c r="E363" s="89">
        <v>0.04</v>
      </c>
      <c r="F363" s="91">
        <v>13.1</v>
      </c>
      <c r="G363" s="89">
        <v>54.29</v>
      </c>
      <c r="H363" s="89">
        <v>0.01</v>
      </c>
      <c r="I363" s="89">
        <v>0.01</v>
      </c>
      <c r="J363" s="90">
        <v>3</v>
      </c>
      <c r="K363" s="91">
        <v>3.4</v>
      </c>
      <c r="L363" s="92"/>
      <c r="M363" s="89">
        <v>7.73</v>
      </c>
      <c r="N363" s="90">
        <v>6</v>
      </c>
      <c r="O363" s="91">
        <v>5.2</v>
      </c>
      <c r="P363" s="89">
        <v>51.53</v>
      </c>
      <c r="Q363" s="89">
        <v>0.13</v>
      </c>
      <c r="R363" s="89">
        <v>0.02</v>
      </c>
      <c r="S363" s="91">
        <v>0.4</v>
      </c>
      <c r="T363" s="92"/>
    </row>
    <row r="364" spans="1:20" s="1" customFormat="1" x14ac:dyDescent="0.3">
      <c r="A364" s="116"/>
      <c r="B364" s="115" t="s">
        <v>465</v>
      </c>
      <c r="C364" s="140">
        <v>80</v>
      </c>
      <c r="D364" s="89">
        <v>5.43</v>
      </c>
      <c r="E364" s="89">
        <v>3.54</v>
      </c>
      <c r="F364" s="89">
        <v>33.93</v>
      </c>
      <c r="G364" s="89">
        <v>191.94</v>
      </c>
      <c r="H364" s="89">
        <v>0.21</v>
      </c>
      <c r="I364" s="89">
        <v>0.08</v>
      </c>
      <c r="J364" s="92"/>
      <c r="K364" s="89">
        <v>3.48</v>
      </c>
      <c r="L364" s="92"/>
      <c r="M364" s="89">
        <v>107.36</v>
      </c>
      <c r="N364" s="89">
        <v>122.32</v>
      </c>
      <c r="O364" s="91">
        <v>50.4</v>
      </c>
      <c r="P364" s="91">
        <v>90.6</v>
      </c>
      <c r="Q364" s="89">
        <v>2.13</v>
      </c>
      <c r="R364" s="89">
        <v>6.25</v>
      </c>
      <c r="S364" s="89">
        <v>0.51</v>
      </c>
      <c r="T364" s="92"/>
    </row>
    <row r="365" spans="1:20" s="1" customFormat="1" x14ac:dyDescent="0.3">
      <c r="A365" s="90" t="s">
        <v>228</v>
      </c>
      <c r="B365" s="115" t="s">
        <v>45</v>
      </c>
      <c r="C365" s="140">
        <v>100</v>
      </c>
      <c r="D365" s="91">
        <v>0.4</v>
      </c>
      <c r="E365" s="91">
        <v>0.4</v>
      </c>
      <c r="F365" s="91">
        <v>9.8000000000000007</v>
      </c>
      <c r="G365" s="90">
        <v>47</v>
      </c>
      <c r="H365" s="89">
        <v>0.03</v>
      </c>
      <c r="I365" s="89">
        <v>0.02</v>
      </c>
      <c r="J365" s="90">
        <v>10</v>
      </c>
      <c r="K365" s="90">
        <v>5</v>
      </c>
      <c r="L365" s="92"/>
      <c r="M365" s="90">
        <v>16</v>
      </c>
      <c r="N365" s="90">
        <v>11</v>
      </c>
      <c r="O365" s="90">
        <v>9</v>
      </c>
      <c r="P365" s="90">
        <v>278</v>
      </c>
      <c r="Q365" s="91">
        <v>2.2000000000000002</v>
      </c>
      <c r="R365" s="91">
        <v>0.3</v>
      </c>
      <c r="S365" s="90">
        <v>2</v>
      </c>
      <c r="T365" s="89">
        <v>0.01</v>
      </c>
    </row>
    <row r="366" spans="1:20" s="1" customFormat="1" x14ac:dyDescent="0.3">
      <c r="A366" s="208" t="s">
        <v>49</v>
      </c>
      <c r="B366" s="209"/>
      <c r="C366" s="140">
        <f>SUM(C359:C365)</f>
        <v>910</v>
      </c>
      <c r="D366" s="130">
        <v>38.08</v>
      </c>
      <c r="E366" s="130">
        <v>32.61</v>
      </c>
      <c r="F366" s="130">
        <v>97.33</v>
      </c>
      <c r="G366" s="130">
        <v>849.06</v>
      </c>
      <c r="H366" s="130">
        <v>0.63</v>
      </c>
      <c r="I366" s="130">
        <v>0.59</v>
      </c>
      <c r="J366" s="130">
        <v>62.79</v>
      </c>
      <c r="K366" s="130">
        <v>422.06</v>
      </c>
      <c r="L366" s="130">
        <v>0.14000000000000001</v>
      </c>
      <c r="M366" s="130">
        <v>230.42</v>
      </c>
      <c r="N366" s="130">
        <v>565.78</v>
      </c>
      <c r="O366" s="130">
        <v>179.24</v>
      </c>
      <c r="P366" s="130">
        <v>2084.9499999999998</v>
      </c>
      <c r="Q366" s="130">
        <v>10.210000000000001</v>
      </c>
      <c r="R366" s="130">
        <v>34.119999999999997</v>
      </c>
      <c r="S366" s="130">
        <v>319.06</v>
      </c>
      <c r="T366" s="130">
        <v>0.15</v>
      </c>
    </row>
    <row r="367" spans="1:20" s="1" customFormat="1" x14ac:dyDescent="0.3">
      <c r="A367" s="205" t="s">
        <v>14</v>
      </c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</row>
    <row r="368" spans="1:20" s="1" customFormat="1" x14ac:dyDescent="0.3">
      <c r="A368" s="90" t="s">
        <v>604</v>
      </c>
      <c r="B368" s="115" t="s">
        <v>487</v>
      </c>
      <c r="C368" s="140">
        <v>75</v>
      </c>
      <c r="D368" s="89">
        <v>1.82</v>
      </c>
      <c r="E368" s="89">
        <v>0.03</v>
      </c>
      <c r="F368" s="89">
        <v>5.96</v>
      </c>
      <c r="G368" s="89">
        <v>31.73</v>
      </c>
      <c r="H368" s="92"/>
      <c r="I368" s="92"/>
      <c r="J368" s="89">
        <v>1.35</v>
      </c>
      <c r="K368" s="89">
        <v>1.53</v>
      </c>
      <c r="L368" s="92"/>
      <c r="M368" s="89">
        <v>3.48</v>
      </c>
      <c r="N368" s="91">
        <v>2.7</v>
      </c>
      <c r="O368" s="89">
        <v>2.34</v>
      </c>
      <c r="P368" s="89">
        <v>23.19</v>
      </c>
      <c r="Q368" s="89">
        <v>0.06</v>
      </c>
      <c r="R368" s="89">
        <v>0.01</v>
      </c>
      <c r="S368" s="89">
        <v>0.18</v>
      </c>
      <c r="T368" s="92"/>
    </row>
    <row r="369" spans="1:20" s="1" customFormat="1" x14ac:dyDescent="0.3">
      <c r="A369" s="90" t="s">
        <v>227</v>
      </c>
      <c r="B369" s="115" t="s">
        <v>11</v>
      </c>
      <c r="C369" s="140">
        <v>200</v>
      </c>
      <c r="D369" s="89">
        <v>0.26</v>
      </c>
      <c r="E369" s="89">
        <v>0.03</v>
      </c>
      <c r="F369" s="89">
        <v>11.26</v>
      </c>
      <c r="G369" s="89">
        <v>47.79</v>
      </c>
      <c r="H369" s="92"/>
      <c r="I369" s="89">
        <v>0.01</v>
      </c>
      <c r="J369" s="91">
        <v>2.9</v>
      </c>
      <c r="K369" s="89">
        <v>0.64</v>
      </c>
      <c r="L369" s="92"/>
      <c r="M369" s="89">
        <v>8.08</v>
      </c>
      <c r="N369" s="89">
        <v>9.7799999999999994</v>
      </c>
      <c r="O369" s="89">
        <v>5.24</v>
      </c>
      <c r="P369" s="89">
        <v>36.54</v>
      </c>
      <c r="Q369" s="91">
        <v>0.9</v>
      </c>
      <c r="R369" s="89">
        <v>0.03</v>
      </c>
      <c r="S369" s="89">
        <v>0.01</v>
      </c>
      <c r="T369" s="92"/>
    </row>
    <row r="370" spans="1:20" s="1" customFormat="1" x14ac:dyDescent="0.3">
      <c r="A370" s="89" t="s">
        <v>228</v>
      </c>
      <c r="B370" s="115" t="s">
        <v>57</v>
      </c>
      <c r="C370" s="140">
        <v>100</v>
      </c>
      <c r="D370" s="91">
        <v>0.6</v>
      </c>
      <c r="E370" s="91">
        <v>0.6</v>
      </c>
      <c r="F370" s="91">
        <v>15.4</v>
      </c>
      <c r="G370" s="90">
        <v>72</v>
      </c>
      <c r="H370" s="89">
        <v>0.05</v>
      </c>
      <c r="I370" s="89">
        <v>0.02</v>
      </c>
      <c r="J370" s="90">
        <v>6</v>
      </c>
      <c r="K370" s="90">
        <v>5</v>
      </c>
      <c r="L370" s="92"/>
      <c r="M370" s="90">
        <v>30</v>
      </c>
      <c r="N370" s="90">
        <v>22</v>
      </c>
      <c r="O370" s="90">
        <v>17</v>
      </c>
      <c r="P370" s="90">
        <v>225</v>
      </c>
      <c r="Q370" s="91">
        <v>0.6</v>
      </c>
      <c r="R370" s="91">
        <v>0.1</v>
      </c>
      <c r="S370" s="90">
        <v>8</v>
      </c>
      <c r="T370" s="89">
        <v>0.01</v>
      </c>
    </row>
    <row r="371" spans="1:20" s="1" customFormat="1" x14ac:dyDescent="0.3">
      <c r="A371" s="208" t="s">
        <v>74</v>
      </c>
      <c r="B371" s="209"/>
      <c r="C371" s="140">
        <f>SUM(C368:C370)</f>
        <v>375</v>
      </c>
      <c r="D371" s="89">
        <v>2.68</v>
      </c>
      <c r="E371" s="89">
        <v>0.66</v>
      </c>
      <c r="F371" s="89">
        <v>32.619999999999997</v>
      </c>
      <c r="G371" s="89">
        <v>151.52000000000001</v>
      </c>
      <c r="H371" s="89">
        <v>0.05</v>
      </c>
      <c r="I371" s="89">
        <v>0.03</v>
      </c>
      <c r="J371" s="89">
        <v>10.25</v>
      </c>
      <c r="K371" s="89">
        <v>7.17</v>
      </c>
      <c r="L371" s="92"/>
      <c r="M371" s="89">
        <v>41.56</v>
      </c>
      <c r="N371" s="89">
        <v>34.479999999999997</v>
      </c>
      <c r="O371" s="89">
        <v>24.58</v>
      </c>
      <c r="P371" s="89">
        <v>284.73</v>
      </c>
      <c r="Q371" s="89">
        <v>1.56</v>
      </c>
      <c r="R371" s="89">
        <v>0.14000000000000001</v>
      </c>
      <c r="S371" s="89">
        <v>8.19</v>
      </c>
      <c r="T371" s="89">
        <v>0.01</v>
      </c>
    </row>
    <row r="372" spans="1:20" s="1" customFormat="1" x14ac:dyDescent="0.3">
      <c r="A372" s="208" t="s">
        <v>50</v>
      </c>
      <c r="B372" s="209"/>
      <c r="C372" s="140">
        <f>C371+C366+C357</f>
        <v>1810</v>
      </c>
      <c r="D372" s="130">
        <v>78.06</v>
      </c>
      <c r="E372" s="130">
        <v>57.31</v>
      </c>
      <c r="F372" s="130">
        <v>197.12</v>
      </c>
      <c r="G372" s="130">
        <v>1649.93</v>
      </c>
      <c r="H372" s="130">
        <v>0.92</v>
      </c>
      <c r="I372" s="130">
        <v>1.27</v>
      </c>
      <c r="J372" s="130">
        <v>83.48</v>
      </c>
      <c r="K372" s="130">
        <v>593.58000000000004</v>
      </c>
      <c r="L372" s="130">
        <v>0.55000000000000004</v>
      </c>
      <c r="M372" s="130">
        <v>795.03</v>
      </c>
      <c r="N372" s="130">
        <v>1170.8499999999999</v>
      </c>
      <c r="O372" s="130">
        <v>301.17</v>
      </c>
      <c r="P372" s="130">
        <v>2939.48</v>
      </c>
      <c r="Q372" s="130">
        <v>16.95</v>
      </c>
      <c r="R372" s="130">
        <v>89.92</v>
      </c>
      <c r="S372" s="130">
        <v>350.22</v>
      </c>
      <c r="T372" s="130">
        <v>0.24</v>
      </c>
    </row>
    <row r="373" spans="1:20" s="1" customFormat="1" x14ac:dyDescent="0.3">
      <c r="A373" s="118"/>
      <c r="B373" s="125"/>
      <c r="C373" s="141"/>
      <c r="D373" s="119"/>
      <c r="E373" s="119"/>
      <c r="F373" s="119"/>
      <c r="G373" s="119"/>
      <c r="H373" s="119"/>
      <c r="I373" s="119"/>
      <c r="J373" s="119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</row>
    <row r="374" spans="1:20" s="1" customFormat="1" x14ac:dyDescent="0.3">
      <c r="A374" s="196"/>
      <c r="B374" s="196"/>
      <c r="C374" s="196"/>
      <c r="D374" s="196"/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</row>
    <row r="375" spans="1:20" s="1" customFormat="1" x14ac:dyDescent="0.3">
      <c r="A375" s="197"/>
      <c r="B375" s="197"/>
      <c r="C375" s="141"/>
      <c r="D375" s="120"/>
      <c r="E375" s="121"/>
      <c r="F375" s="119"/>
      <c r="G375" s="119"/>
      <c r="H375" s="120"/>
      <c r="I375" s="120"/>
      <c r="J375" s="120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</row>
    <row r="376" spans="1:20" s="1" customFormat="1" x14ac:dyDescent="0.3">
      <c r="A376" s="198"/>
      <c r="B376" s="198"/>
      <c r="C376" s="141"/>
      <c r="D376" s="120"/>
      <c r="E376" s="119"/>
      <c r="F376" s="119"/>
      <c r="G376" s="119"/>
      <c r="H376" s="120"/>
      <c r="I376" s="120"/>
      <c r="J376" s="120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</row>
    <row r="377" spans="1:20" s="1" customFormat="1" x14ac:dyDescent="0.3">
      <c r="A377" s="199" t="s">
        <v>27</v>
      </c>
      <c r="B377" s="199" t="s">
        <v>28</v>
      </c>
      <c r="C377" s="199" t="s">
        <v>581</v>
      </c>
      <c r="D377" s="206" t="s">
        <v>30</v>
      </c>
      <c r="E377" s="206"/>
      <c r="F377" s="206"/>
      <c r="G377" s="199" t="s">
        <v>582</v>
      </c>
      <c r="H377" s="206" t="s">
        <v>32</v>
      </c>
      <c r="I377" s="206"/>
      <c r="J377" s="206"/>
      <c r="K377" s="206"/>
      <c r="L377" s="206"/>
      <c r="M377" s="206" t="s">
        <v>33</v>
      </c>
      <c r="N377" s="206"/>
      <c r="O377" s="206"/>
      <c r="P377" s="206"/>
      <c r="Q377" s="206"/>
      <c r="R377" s="206"/>
      <c r="S377" s="206"/>
      <c r="T377" s="206"/>
    </row>
    <row r="378" spans="1:20" s="1" customFormat="1" x14ac:dyDescent="0.3">
      <c r="A378" s="200"/>
      <c r="B378" s="201"/>
      <c r="C378" s="200"/>
      <c r="D378" s="114" t="s">
        <v>34</v>
      </c>
      <c r="E378" s="114" t="s">
        <v>35</v>
      </c>
      <c r="F378" s="114" t="s">
        <v>36</v>
      </c>
      <c r="G378" s="200"/>
      <c r="H378" s="114" t="s">
        <v>37</v>
      </c>
      <c r="I378" s="114" t="s">
        <v>583</v>
      </c>
      <c r="J378" s="114" t="s">
        <v>584</v>
      </c>
      <c r="K378" s="114" t="s">
        <v>585</v>
      </c>
      <c r="L378" s="114" t="s">
        <v>586</v>
      </c>
      <c r="M378" s="114" t="s">
        <v>38</v>
      </c>
      <c r="N378" s="114" t="s">
        <v>39</v>
      </c>
      <c r="O378" s="114" t="s">
        <v>40</v>
      </c>
      <c r="P378" s="114" t="s">
        <v>587</v>
      </c>
      <c r="Q378" s="114" t="s">
        <v>41</v>
      </c>
      <c r="R378" s="114" t="s">
        <v>413</v>
      </c>
      <c r="S378" s="114" t="s">
        <v>412</v>
      </c>
      <c r="T378" s="114" t="s">
        <v>414</v>
      </c>
    </row>
    <row r="379" spans="1:20" s="1" customFormat="1" x14ac:dyDescent="0.3">
      <c r="A379" s="88">
        <v>1</v>
      </c>
      <c r="B379" s="124">
        <v>2</v>
      </c>
      <c r="C379" s="140">
        <v>3</v>
      </c>
      <c r="D379" s="88">
        <v>4</v>
      </c>
      <c r="E379" s="88">
        <v>5</v>
      </c>
      <c r="F379" s="88">
        <v>6</v>
      </c>
      <c r="G379" s="88">
        <v>7</v>
      </c>
      <c r="H379" s="88">
        <v>8</v>
      </c>
      <c r="I379" s="88">
        <v>9</v>
      </c>
      <c r="J379" s="88">
        <v>10</v>
      </c>
      <c r="K379" s="88">
        <v>11</v>
      </c>
      <c r="L379" s="88">
        <v>12</v>
      </c>
      <c r="M379" s="88">
        <v>13</v>
      </c>
      <c r="N379" s="88">
        <v>14</v>
      </c>
      <c r="O379" s="88">
        <v>15</v>
      </c>
      <c r="P379" s="88">
        <v>16</v>
      </c>
      <c r="Q379" s="88">
        <v>17</v>
      </c>
      <c r="R379" s="88">
        <v>18</v>
      </c>
      <c r="S379" s="88">
        <v>19</v>
      </c>
      <c r="T379" s="88">
        <v>20</v>
      </c>
    </row>
    <row r="380" spans="1:20" s="1" customFormat="1" x14ac:dyDescent="0.3">
      <c r="A380" s="205" t="s">
        <v>629</v>
      </c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</row>
    <row r="381" spans="1:20" s="1" customFormat="1" x14ac:dyDescent="0.3">
      <c r="A381" s="205" t="s">
        <v>42</v>
      </c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</row>
    <row r="382" spans="1:20" s="1" customFormat="1" x14ac:dyDescent="0.3">
      <c r="A382" s="90" t="s">
        <v>223</v>
      </c>
      <c r="B382" s="115" t="s">
        <v>43</v>
      </c>
      <c r="C382" s="140">
        <v>10</v>
      </c>
      <c r="D382" s="89">
        <v>0.08</v>
      </c>
      <c r="E382" s="89">
        <v>7.25</v>
      </c>
      <c r="F382" s="89">
        <v>0.13</v>
      </c>
      <c r="G382" s="91">
        <v>66.099999999999994</v>
      </c>
      <c r="H382" s="92"/>
      <c r="I382" s="89">
        <v>0.01</v>
      </c>
      <c r="J382" s="92"/>
      <c r="K382" s="90">
        <v>45</v>
      </c>
      <c r="L382" s="89">
        <v>0.13</v>
      </c>
      <c r="M382" s="91">
        <v>2.4</v>
      </c>
      <c r="N382" s="90">
        <v>3</v>
      </c>
      <c r="O382" s="89">
        <v>0.05</v>
      </c>
      <c r="P382" s="90">
        <v>3</v>
      </c>
      <c r="Q382" s="89">
        <v>0.02</v>
      </c>
      <c r="R382" s="91">
        <v>0.1</v>
      </c>
      <c r="S382" s="92"/>
      <c r="T382" s="92"/>
    </row>
    <row r="383" spans="1:20" s="1" customFormat="1" x14ac:dyDescent="0.3">
      <c r="A383" s="90" t="s">
        <v>252</v>
      </c>
      <c r="B383" s="115" t="s">
        <v>175</v>
      </c>
      <c r="C383" s="140">
        <v>90</v>
      </c>
      <c r="D383" s="89">
        <v>16.54</v>
      </c>
      <c r="E383" s="89">
        <v>10.29</v>
      </c>
      <c r="F383" s="91">
        <v>0.8</v>
      </c>
      <c r="G383" s="89">
        <v>166.63</v>
      </c>
      <c r="H383" s="89">
        <v>7.0000000000000007E-2</v>
      </c>
      <c r="I383" s="89">
        <v>0.19</v>
      </c>
      <c r="J383" s="89">
        <v>1.66</v>
      </c>
      <c r="K383" s="89">
        <v>70.150000000000006</v>
      </c>
      <c r="L383" s="89">
        <v>0.13</v>
      </c>
      <c r="M383" s="89">
        <v>132.18</v>
      </c>
      <c r="N383" s="91">
        <v>197.5</v>
      </c>
      <c r="O383" s="89">
        <v>22.37</v>
      </c>
      <c r="P383" s="89">
        <v>203.95</v>
      </c>
      <c r="Q383" s="89">
        <v>0.74</v>
      </c>
      <c r="R383" s="89">
        <v>17.16</v>
      </c>
      <c r="S383" s="89">
        <v>2.92</v>
      </c>
      <c r="T383" s="89">
        <v>0.01</v>
      </c>
    </row>
    <row r="384" spans="1:20" s="1" customFormat="1" x14ac:dyDescent="0.3">
      <c r="A384" s="116" t="s">
        <v>607</v>
      </c>
      <c r="B384" s="115" t="s">
        <v>493</v>
      </c>
      <c r="C384" s="140">
        <v>150</v>
      </c>
      <c r="D384" s="89">
        <v>5.08</v>
      </c>
      <c r="E384" s="89">
        <v>4.72</v>
      </c>
      <c r="F384" s="89">
        <v>18.559999999999999</v>
      </c>
      <c r="G384" s="89">
        <v>139.16999999999999</v>
      </c>
      <c r="H384" s="89">
        <v>0.19</v>
      </c>
      <c r="I384" s="91">
        <v>0.2</v>
      </c>
      <c r="J384" s="91">
        <v>81.7</v>
      </c>
      <c r="K384" s="89">
        <v>631.42999999999995</v>
      </c>
      <c r="L384" s="89">
        <v>0.04</v>
      </c>
      <c r="M384" s="89">
        <v>86.14</v>
      </c>
      <c r="N384" s="89">
        <v>133.49</v>
      </c>
      <c r="O384" s="89">
        <v>47.05</v>
      </c>
      <c r="P384" s="89">
        <v>728.33</v>
      </c>
      <c r="Q384" s="89">
        <v>1.82</v>
      </c>
      <c r="R384" s="89">
        <v>1.62</v>
      </c>
      <c r="S384" s="89">
        <v>8.2200000000000006</v>
      </c>
      <c r="T384" s="89">
        <v>0.05</v>
      </c>
    </row>
    <row r="385" spans="1:20" s="1" customFormat="1" x14ac:dyDescent="0.3">
      <c r="A385" s="89" t="s">
        <v>451</v>
      </c>
      <c r="B385" s="115" t="s">
        <v>52</v>
      </c>
      <c r="C385" s="140">
        <v>200</v>
      </c>
      <c r="D385" s="91">
        <v>0.3</v>
      </c>
      <c r="E385" s="89">
        <v>0.06</v>
      </c>
      <c r="F385" s="91">
        <v>12.5</v>
      </c>
      <c r="G385" s="89">
        <v>53.93</v>
      </c>
      <c r="H385" s="92"/>
      <c r="I385" s="89">
        <v>0.02</v>
      </c>
      <c r="J385" s="91">
        <v>30.1</v>
      </c>
      <c r="K385" s="89">
        <v>25.01</v>
      </c>
      <c r="L385" s="92"/>
      <c r="M385" s="89">
        <v>7.08</v>
      </c>
      <c r="N385" s="89">
        <v>8.75</v>
      </c>
      <c r="O385" s="89">
        <v>4.91</v>
      </c>
      <c r="P385" s="89">
        <v>26.63</v>
      </c>
      <c r="Q385" s="89">
        <v>0.94</v>
      </c>
      <c r="R385" s="92"/>
      <c r="S385" s="92"/>
      <c r="T385" s="92"/>
    </row>
    <row r="386" spans="1:20" s="1" customFormat="1" x14ac:dyDescent="0.3">
      <c r="A386" s="116"/>
      <c r="B386" s="115" t="s">
        <v>465</v>
      </c>
      <c r="C386" s="140">
        <v>50</v>
      </c>
      <c r="D386" s="89">
        <v>4.04</v>
      </c>
      <c r="E386" s="89">
        <v>2.42</v>
      </c>
      <c r="F386" s="89">
        <v>25.95</v>
      </c>
      <c r="G386" s="89">
        <v>143.84</v>
      </c>
      <c r="H386" s="89">
        <v>0.16</v>
      </c>
      <c r="I386" s="89">
        <v>0.06</v>
      </c>
      <c r="J386" s="92"/>
      <c r="K386" s="89">
        <v>2.76</v>
      </c>
      <c r="L386" s="92"/>
      <c r="M386" s="89">
        <v>71.52</v>
      </c>
      <c r="N386" s="89">
        <v>88.05</v>
      </c>
      <c r="O386" s="91">
        <v>35.299999999999997</v>
      </c>
      <c r="P386" s="89">
        <v>64.22</v>
      </c>
      <c r="Q386" s="89">
        <v>1.52</v>
      </c>
      <c r="R386" s="89">
        <v>4.68</v>
      </c>
      <c r="S386" s="89">
        <v>0.32</v>
      </c>
      <c r="T386" s="92"/>
    </row>
    <row r="387" spans="1:20" s="1" customFormat="1" x14ac:dyDescent="0.3">
      <c r="A387" s="90" t="s">
        <v>228</v>
      </c>
      <c r="B387" s="115" t="s">
        <v>45</v>
      </c>
      <c r="C387" s="140">
        <v>100</v>
      </c>
      <c r="D387" s="91">
        <v>0.4</v>
      </c>
      <c r="E387" s="91">
        <v>0.4</v>
      </c>
      <c r="F387" s="91">
        <v>9.8000000000000007</v>
      </c>
      <c r="G387" s="90">
        <v>47</v>
      </c>
      <c r="H387" s="89">
        <v>0.03</v>
      </c>
      <c r="I387" s="89">
        <v>0.02</v>
      </c>
      <c r="J387" s="90">
        <v>10</v>
      </c>
      <c r="K387" s="90">
        <v>5</v>
      </c>
      <c r="L387" s="92"/>
      <c r="M387" s="90">
        <v>16</v>
      </c>
      <c r="N387" s="90">
        <v>11</v>
      </c>
      <c r="O387" s="90">
        <v>9</v>
      </c>
      <c r="P387" s="90">
        <v>278</v>
      </c>
      <c r="Q387" s="91">
        <v>2.2000000000000002</v>
      </c>
      <c r="R387" s="91">
        <v>0.3</v>
      </c>
      <c r="S387" s="90">
        <v>2</v>
      </c>
      <c r="T387" s="89">
        <v>0.01</v>
      </c>
    </row>
    <row r="388" spans="1:20" s="1" customFormat="1" x14ac:dyDescent="0.3">
      <c r="A388" s="208" t="s">
        <v>46</v>
      </c>
      <c r="B388" s="209"/>
      <c r="C388" s="140">
        <f>SUM(C382:C387)</f>
        <v>600</v>
      </c>
      <c r="D388" s="89">
        <v>26.44</v>
      </c>
      <c r="E388" s="89">
        <v>25.14</v>
      </c>
      <c r="F388" s="89">
        <v>67.739999999999995</v>
      </c>
      <c r="G388" s="89">
        <v>616.66999999999996</v>
      </c>
      <c r="H388" s="89">
        <v>0.45</v>
      </c>
      <c r="I388" s="91">
        <v>0.5</v>
      </c>
      <c r="J388" s="89">
        <v>123.46</v>
      </c>
      <c r="K388" s="89">
        <v>779.35</v>
      </c>
      <c r="L388" s="91">
        <v>0.3</v>
      </c>
      <c r="M388" s="89">
        <v>315.32</v>
      </c>
      <c r="N388" s="89">
        <v>441.79</v>
      </c>
      <c r="O388" s="89">
        <v>118.68</v>
      </c>
      <c r="P388" s="89">
        <v>1304.1300000000001</v>
      </c>
      <c r="Q388" s="89">
        <v>7.24</v>
      </c>
      <c r="R388" s="89">
        <v>23.86</v>
      </c>
      <c r="S388" s="89">
        <v>13.46</v>
      </c>
      <c r="T388" s="89">
        <v>7.0000000000000007E-2</v>
      </c>
    </row>
    <row r="389" spans="1:20" s="1" customFormat="1" x14ac:dyDescent="0.3">
      <c r="A389" s="205" t="s">
        <v>13</v>
      </c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</row>
    <row r="390" spans="1:20" s="1" customFormat="1" x14ac:dyDescent="0.3">
      <c r="A390" s="90" t="s">
        <v>259</v>
      </c>
      <c r="B390" s="115" t="s">
        <v>179</v>
      </c>
      <c r="C390" s="140">
        <v>60</v>
      </c>
      <c r="D390" s="89">
        <v>0.59</v>
      </c>
      <c r="E390" s="89">
        <v>3.09</v>
      </c>
      <c r="F390" s="89">
        <v>2.1800000000000002</v>
      </c>
      <c r="G390" s="89">
        <v>39.630000000000003</v>
      </c>
      <c r="H390" s="89">
        <v>0.03</v>
      </c>
      <c r="I390" s="89">
        <v>0.02</v>
      </c>
      <c r="J390" s="89">
        <v>9.59</v>
      </c>
      <c r="K390" s="89">
        <v>40.770000000000003</v>
      </c>
      <c r="L390" s="92"/>
      <c r="M390" s="91">
        <v>12.7</v>
      </c>
      <c r="N390" s="89">
        <v>21.71</v>
      </c>
      <c r="O390" s="89">
        <v>10.07</v>
      </c>
      <c r="P390" s="89">
        <v>129.15</v>
      </c>
      <c r="Q390" s="89">
        <v>0.47</v>
      </c>
      <c r="R390" s="89">
        <v>0.22</v>
      </c>
      <c r="S390" s="89">
        <v>1.48</v>
      </c>
      <c r="T390" s="89">
        <v>0.01</v>
      </c>
    </row>
    <row r="391" spans="1:20" s="1" customFormat="1" x14ac:dyDescent="0.3">
      <c r="A391" s="89" t="s">
        <v>453</v>
      </c>
      <c r="B391" s="115" t="s">
        <v>511</v>
      </c>
      <c r="C391" s="140">
        <v>210</v>
      </c>
      <c r="D391" s="89">
        <v>4.4800000000000004</v>
      </c>
      <c r="E391" s="89">
        <v>6.68</v>
      </c>
      <c r="F391" s="89">
        <v>14.38</v>
      </c>
      <c r="G391" s="89">
        <v>135.75</v>
      </c>
      <c r="H391" s="89">
        <v>0.08</v>
      </c>
      <c r="I391" s="89">
        <v>0.06</v>
      </c>
      <c r="J391" s="91">
        <v>11.5</v>
      </c>
      <c r="K391" s="89">
        <v>170.82</v>
      </c>
      <c r="L391" s="92"/>
      <c r="M391" s="89">
        <v>14.95</v>
      </c>
      <c r="N391" s="89">
        <v>76.09</v>
      </c>
      <c r="O391" s="89">
        <v>22.52</v>
      </c>
      <c r="P391" s="89">
        <v>344.86</v>
      </c>
      <c r="Q391" s="89">
        <v>1.03</v>
      </c>
      <c r="R391" s="89">
        <v>1.38</v>
      </c>
      <c r="S391" s="89">
        <v>4.08</v>
      </c>
      <c r="T391" s="89">
        <v>0.04</v>
      </c>
    </row>
    <row r="392" spans="1:20" s="1" customFormat="1" x14ac:dyDescent="0.3">
      <c r="A392" s="90" t="s">
        <v>620</v>
      </c>
      <c r="B392" s="115" t="s">
        <v>621</v>
      </c>
      <c r="C392" s="140">
        <v>95</v>
      </c>
      <c r="D392" s="89">
        <v>14.709999999999999</v>
      </c>
      <c r="E392" s="89">
        <v>12.96</v>
      </c>
      <c r="F392" s="89">
        <v>9.5</v>
      </c>
      <c r="G392" s="89">
        <v>214.12</v>
      </c>
      <c r="H392" s="89">
        <v>0.15</v>
      </c>
      <c r="I392" s="89">
        <v>0.14000000000000001</v>
      </c>
      <c r="J392" s="91">
        <v>7.7</v>
      </c>
      <c r="K392" s="91">
        <v>57</v>
      </c>
      <c r="L392" s="89">
        <v>4.4300000000000006</v>
      </c>
      <c r="M392" s="89">
        <v>21.08</v>
      </c>
      <c r="N392" s="89">
        <v>158.19</v>
      </c>
      <c r="O392" s="89">
        <v>27.27</v>
      </c>
      <c r="P392" s="89">
        <v>381.93</v>
      </c>
      <c r="Q392" s="89">
        <v>1.0900000000000001</v>
      </c>
      <c r="R392" s="89">
        <v>25.28</v>
      </c>
      <c r="S392" s="89">
        <v>23.54</v>
      </c>
      <c r="T392" s="89">
        <v>0.22</v>
      </c>
    </row>
    <row r="393" spans="1:20" s="1" customFormat="1" x14ac:dyDescent="0.3">
      <c r="A393" s="89" t="s">
        <v>603</v>
      </c>
      <c r="B393" s="115" t="s">
        <v>485</v>
      </c>
      <c r="C393" s="140">
        <v>150</v>
      </c>
      <c r="D393" s="89">
        <v>6.11</v>
      </c>
      <c r="E393" s="89">
        <v>5.28</v>
      </c>
      <c r="F393" s="89">
        <v>34.119999999999997</v>
      </c>
      <c r="G393" s="89">
        <v>209.47</v>
      </c>
      <c r="H393" s="89">
        <v>0.23</v>
      </c>
      <c r="I393" s="89">
        <v>0.08</v>
      </c>
      <c r="J393" s="89">
        <v>22.05</v>
      </c>
      <c r="K393" s="89">
        <v>84.45</v>
      </c>
      <c r="L393" s="89">
        <v>7.0000000000000007E-2</v>
      </c>
      <c r="M393" s="89">
        <v>25.53</v>
      </c>
      <c r="N393" s="89">
        <v>128.58000000000001</v>
      </c>
      <c r="O393" s="89">
        <v>48.03</v>
      </c>
      <c r="P393" s="89">
        <v>228.15</v>
      </c>
      <c r="Q393" s="89">
        <v>1.73</v>
      </c>
      <c r="R393" s="89">
        <v>1.52</v>
      </c>
      <c r="S393" s="89">
        <v>3.38</v>
      </c>
      <c r="T393" s="89">
        <v>0.02</v>
      </c>
    </row>
    <row r="394" spans="1:20" s="1" customFormat="1" x14ac:dyDescent="0.3">
      <c r="A394" s="90" t="s">
        <v>247</v>
      </c>
      <c r="B394" s="115" t="s">
        <v>53</v>
      </c>
      <c r="C394" s="140">
        <v>200</v>
      </c>
      <c r="D394" s="91">
        <v>0.2</v>
      </c>
      <c r="E394" s="89">
        <v>0.08</v>
      </c>
      <c r="F394" s="89">
        <v>12.44</v>
      </c>
      <c r="G394" s="89">
        <v>52.69</v>
      </c>
      <c r="H394" s="89">
        <v>0.01</v>
      </c>
      <c r="I394" s="89">
        <v>0.01</v>
      </c>
      <c r="J394" s="90">
        <v>40</v>
      </c>
      <c r="K394" s="91">
        <v>3.4</v>
      </c>
      <c r="L394" s="92"/>
      <c r="M394" s="89">
        <v>7.53</v>
      </c>
      <c r="N394" s="91">
        <v>6.6</v>
      </c>
      <c r="O394" s="91">
        <v>6.2</v>
      </c>
      <c r="P394" s="89">
        <v>70.33</v>
      </c>
      <c r="Q394" s="89">
        <v>0.28999999999999998</v>
      </c>
      <c r="R394" s="89">
        <v>0.22</v>
      </c>
      <c r="S394" s="91">
        <v>0.2</v>
      </c>
      <c r="T394" s="92"/>
    </row>
    <row r="395" spans="1:20" s="1" customFormat="1" x14ac:dyDescent="0.3">
      <c r="A395" s="116"/>
      <c r="B395" s="115" t="s">
        <v>465</v>
      </c>
      <c r="C395" s="140">
        <v>70</v>
      </c>
      <c r="D395" s="89">
        <v>4.7699999999999996</v>
      </c>
      <c r="E395" s="89">
        <v>2.98</v>
      </c>
      <c r="F395" s="89">
        <v>30.09</v>
      </c>
      <c r="G395" s="91">
        <v>168.6</v>
      </c>
      <c r="H395" s="89">
        <v>0.19</v>
      </c>
      <c r="I395" s="89">
        <v>7.0000000000000007E-2</v>
      </c>
      <c r="J395" s="92"/>
      <c r="K395" s="89">
        <v>3.12</v>
      </c>
      <c r="L395" s="92"/>
      <c r="M395" s="89">
        <v>91.38</v>
      </c>
      <c r="N395" s="89">
        <v>107.07</v>
      </c>
      <c r="O395" s="89">
        <v>43.04</v>
      </c>
      <c r="P395" s="89">
        <v>80.040000000000006</v>
      </c>
      <c r="Q395" s="89">
        <v>1.85</v>
      </c>
      <c r="R395" s="89">
        <v>5.39</v>
      </c>
      <c r="S395" s="89">
        <v>0.44</v>
      </c>
      <c r="T395" s="92"/>
    </row>
    <row r="396" spans="1:20" s="1" customFormat="1" x14ac:dyDescent="0.3">
      <c r="A396" s="90" t="s">
        <v>228</v>
      </c>
      <c r="B396" s="115" t="s">
        <v>51</v>
      </c>
      <c r="C396" s="140">
        <v>100</v>
      </c>
      <c r="D396" s="91">
        <v>0.4</v>
      </c>
      <c r="E396" s="91">
        <v>0.3</v>
      </c>
      <c r="F396" s="91">
        <v>10.3</v>
      </c>
      <c r="G396" s="90">
        <v>47</v>
      </c>
      <c r="H396" s="89">
        <v>0.02</v>
      </c>
      <c r="I396" s="89">
        <v>0.03</v>
      </c>
      <c r="J396" s="90">
        <v>5</v>
      </c>
      <c r="K396" s="90">
        <v>2</v>
      </c>
      <c r="L396" s="92"/>
      <c r="M396" s="90">
        <v>19</v>
      </c>
      <c r="N396" s="90">
        <v>16</v>
      </c>
      <c r="O396" s="90">
        <v>12</v>
      </c>
      <c r="P396" s="90">
        <v>155</v>
      </c>
      <c r="Q396" s="91">
        <v>2.2999999999999998</v>
      </c>
      <c r="R396" s="91">
        <v>0.1</v>
      </c>
      <c r="S396" s="90">
        <v>1</v>
      </c>
      <c r="T396" s="89">
        <v>0.01</v>
      </c>
    </row>
    <row r="397" spans="1:20" s="1" customFormat="1" x14ac:dyDescent="0.3">
      <c r="A397" s="208" t="s">
        <v>49</v>
      </c>
      <c r="B397" s="209"/>
      <c r="C397" s="140">
        <f>SUM(C390:C396)</f>
        <v>885</v>
      </c>
      <c r="D397" s="89">
        <v>31.26</v>
      </c>
      <c r="E397" s="89">
        <v>31.37</v>
      </c>
      <c r="F397" s="89">
        <v>113.01</v>
      </c>
      <c r="G397" s="89">
        <v>867.26</v>
      </c>
      <c r="H397" s="89">
        <v>0.71</v>
      </c>
      <c r="I397" s="89">
        <v>0.41</v>
      </c>
      <c r="J397" s="89">
        <v>95.84</v>
      </c>
      <c r="K397" s="89">
        <v>361.56</v>
      </c>
      <c r="L397" s="91">
        <v>4.5</v>
      </c>
      <c r="M397" s="89">
        <v>192.17</v>
      </c>
      <c r="N397" s="89">
        <v>514.24</v>
      </c>
      <c r="O397" s="89">
        <v>169.13</v>
      </c>
      <c r="P397" s="89">
        <v>1389.46</v>
      </c>
      <c r="Q397" s="89">
        <v>8.76</v>
      </c>
      <c r="R397" s="89">
        <v>34.11</v>
      </c>
      <c r="S397" s="89">
        <v>34.119999999999997</v>
      </c>
      <c r="T397" s="91">
        <v>0.3</v>
      </c>
    </row>
    <row r="398" spans="1:20" s="1" customFormat="1" x14ac:dyDescent="0.3">
      <c r="A398" s="205" t="s">
        <v>14</v>
      </c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</row>
    <row r="399" spans="1:20" s="1" customFormat="1" x14ac:dyDescent="0.3">
      <c r="A399" s="117"/>
      <c r="B399" s="115" t="s">
        <v>649</v>
      </c>
      <c r="C399" s="140">
        <v>25</v>
      </c>
      <c r="D399" s="161">
        <v>2.5299999999999998</v>
      </c>
      <c r="E399" s="161">
        <v>5.03</v>
      </c>
      <c r="F399" s="161">
        <v>11.47</v>
      </c>
      <c r="G399" s="161">
        <v>101.71</v>
      </c>
      <c r="H399" s="161">
        <v>7.0000000000000007E-2</v>
      </c>
      <c r="I399" s="161">
        <v>0.05</v>
      </c>
      <c r="J399" s="161">
        <v>0.08</v>
      </c>
      <c r="K399" s="161">
        <v>20.329999999999998</v>
      </c>
      <c r="L399" s="161">
        <v>0.01</v>
      </c>
      <c r="M399" s="161">
        <v>23.02</v>
      </c>
      <c r="N399" s="161">
        <v>49.13</v>
      </c>
      <c r="O399" s="161">
        <v>8.91</v>
      </c>
      <c r="P399" s="161">
        <v>41.54</v>
      </c>
      <c r="Q399" s="161">
        <v>0.64</v>
      </c>
      <c r="R399" s="161">
        <v>0.93</v>
      </c>
      <c r="S399" s="161">
        <v>1.71</v>
      </c>
      <c r="T399" s="160"/>
    </row>
    <row r="400" spans="1:20" s="1" customFormat="1" x14ac:dyDescent="0.3">
      <c r="A400" s="116"/>
      <c r="B400" s="115" t="s">
        <v>198</v>
      </c>
      <c r="C400" s="140">
        <v>200</v>
      </c>
      <c r="D400" s="162">
        <v>5.8</v>
      </c>
      <c r="E400" s="159">
        <v>5</v>
      </c>
      <c r="F400" s="162">
        <v>8.1999999999999993</v>
      </c>
      <c r="G400" s="159">
        <v>106</v>
      </c>
      <c r="H400" s="161">
        <v>0.06</v>
      </c>
      <c r="I400" s="161">
        <v>0.26</v>
      </c>
      <c r="J400" s="162">
        <v>1.6</v>
      </c>
      <c r="K400" s="159">
        <v>44</v>
      </c>
      <c r="L400" s="161">
        <v>0.06</v>
      </c>
      <c r="M400" s="159">
        <v>236</v>
      </c>
      <c r="N400" s="159">
        <v>192</v>
      </c>
      <c r="O400" s="159">
        <v>32</v>
      </c>
      <c r="P400" s="159">
        <v>288</v>
      </c>
      <c r="Q400" s="162">
        <v>0.2</v>
      </c>
      <c r="R400" s="159">
        <v>4</v>
      </c>
      <c r="S400" s="159">
        <v>18</v>
      </c>
      <c r="T400" s="161">
        <v>0.04</v>
      </c>
    </row>
    <row r="401" spans="1:20" s="1" customFormat="1" x14ac:dyDescent="0.3">
      <c r="A401" s="89" t="s">
        <v>228</v>
      </c>
      <c r="B401" s="115" t="s">
        <v>110</v>
      </c>
      <c r="C401" s="140">
        <v>100</v>
      </c>
      <c r="D401" s="162">
        <v>0.8</v>
      </c>
      <c r="E401" s="162">
        <v>0.4</v>
      </c>
      <c r="F401" s="162">
        <v>8.1</v>
      </c>
      <c r="G401" s="159">
        <v>47</v>
      </c>
      <c r="H401" s="161">
        <v>0.02</v>
      </c>
      <c r="I401" s="161">
        <v>0.04</v>
      </c>
      <c r="J401" s="159">
        <v>180</v>
      </c>
      <c r="K401" s="159">
        <v>15</v>
      </c>
      <c r="L401" s="160"/>
      <c r="M401" s="159">
        <v>40</v>
      </c>
      <c r="N401" s="159">
        <v>34</v>
      </c>
      <c r="O401" s="159">
        <v>25</v>
      </c>
      <c r="P401" s="159">
        <v>300</v>
      </c>
      <c r="Q401" s="162">
        <v>0.8</v>
      </c>
      <c r="R401" s="162">
        <v>0.2</v>
      </c>
      <c r="S401" s="159">
        <v>2</v>
      </c>
      <c r="T401" s="161">
        <v>0.01</v>
      </c>
    </row>
    <row r="402" spans="1:20" s="1" customFormat="1" x14ac:dyDescent="0.3">
      <c r="A402" s="208" t="s">
        <v>74</v>
      </c>
      <c r="B402" s="209"/>
      <c r="C402" s="140">
        <f>SUM(C399:C401)</f>
        <v>325</v>
      </c>
      <c r="D402" s="161">
        <v>9.1300000000000008</v>
      </c>
      <c r="E402" s="161">
        <v>10.43</v>
      </c>
      <c r="F402" s="161">
        <v>27.77</v>
      </c>
      <c r="G402" s="161">
        <v>254.71</v>
      </c>
      <c r="H402" s="161">
        <v>0.15</v>
      </c>
      <c r="I402" s="161">
        <v>0.35</v>
      </c>
      <c r="J402" s="161">
        <v>181.68</v>
      </c>
      <c r="K402" s="161">
        <v>79.33</v>
      </c>
      <c r="L402" s="161">
        <v>7.0000000000000007E-2</v>
      </c>
      <c r="M402" s="161">
        <v>299.02</v>
      </c>
      <c r="N402" s="161">
        <v>275.13</v>
      </c>
      <c r="O402" s="161">
        <v>65.91</v>
      </c>
      <c r="P402" s="161">
        <v>629.54</v>
      </c>
      <c r="Q402" s="161">
        <v>1.64</v>
      </c>
      <c r="R402" s="161">
        <v>5.13</v>
      </c>
      <c r="S402" s="161">
        <v>21.71</v>
      </c>
      <c r="T402" s="161">
        <v>0.05</v>
      </c>
    </row>
    <row r="403" spans="1:20" s="1" customFormat="1" x14ac:dyDescent="0.3">
      <c r="A403" s="208" t="s">
        <v>50</v>
      </c>
      <c r="B403" s="209"/>
      <c r="C403" s="140">
        <f>C402+C397+C388</f>
        <v>1810</v>
      </c>
      <c r="D403" s="161">
        <v>66.83</v>
      </c>
      <c r="E403" s="161">
        <v>66.94</v>
      </c>
      <c r="F403" s="161">
        <v>208.52</v>
      </c>
      <c r="G403" s="161">
        <v>1738.64</v>
      </c>
      <c r="H403" s="161">
        <v>1.31</v>
      </c>
      <c r="I403" s="161">
        <v>1.26</v>
      </c>
      <c r="J403" s="161">
        <v>400.98</v>
      </c>
      <c r="K403" s="161">
        <v>1220.24</v>
      </c>
      <c r="L403" s="161">
        <v>4.87</v>
      </c>
      <c r="M403" s="161">
        <v>806.51</v>
      </c>
      <c r="N403" s="161">
        <v>1231.1600000000001</v>
      </c>
      <c r="O403" s="161">
        <v>353.72</v>
      </c>
      <c r="P403" s="161">
        <v>3323.13</v>
      </c>
      <c r="Q403" s="161">
        <v>17.64</v>
      </c>
      <c r="R403" s="162">
        <v>63.1</v>
      </c>
      <c r="S403" s="161">
        <v>69.290000000000006</v>
      </c>
      <c r="T403" s="161">
        <v>0.42</v>
      </c>
    </row>
    <row r="404" spans="1:20" s="1" customFormat="1" x14ac:dyDescent="0.3">
      <c r="A404" s="118"/>
      <c r="B404" s="125"/>
      <c r="C404" s="141"/>
      <c r="D404" s="119"/>
      <c r="E404" s="119"/>
      <c r="F404" s="119"/>
      <c r="G404" s="119"/>
      <c r="H404" s="119"/>
      <c r="I404" s="119"/>
      <c r="J404" s="119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</row>
    <row r="405" spans="1:20" s="1" customFormat="1" x14ac:dyDescent="0.3">
      <c r="A405" s="196"/>
      <c r="B405" s="196"/>
      <c r="C405" s="196"/>
      <c r="D405" s="196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</row>
    <row r="406" spans="1:20" s="1" customFormat="1" x14ac:dyDescent="0.3">
      <c r="A406" s="197"/>
      <c r="B406" s="197"/>
      <c r="C406" s="141"/>
      <c r="D406" s="120"/>
      <c r="E406" s="121"/>
      <c r="F406" s="119"/>
      <c r="G406" s="119"/>
      <c r="H406" s="120"/>
      <c r="I406" s="120"/>
      <c r="J406" s="120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</row>
    <row r="407" spans="1:20" s="1" customFormat="1" x14ac:dyDescent="0.3">
      <c r="A407" s="198"/>
      <c r="B407" s="198"/>
      <c r="C407" s="141"/>
      <c r="D407" s="120"/>
      <c r="E407" s="119"/>
      <c r="F407" s="119"/>
      <c r="G407" s="119"/>
      <c r="H407" s="120"/>
      <c r="I407" s="120"/>
      <c r="J407" s="120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</row>
    <row r="408" spans="1:20" s="1" customFormat="1" x14ac:dyDescent="0.3">
      <c r="A408" s="199" t="s">
        <v>27</v>
      </c>
      <c r="B408" s="199" t="s">
        <v>28</v>
      </c>
      <c r="C408" s="199" t="s">
        <v>581</v>
      </c>
      <c r="D408" s="206" t="s">
        <v>30</v>
      </c>
      <c r="E408" s="206"/>
      <c r="F408" s="206"/>
      <c r="G408" s="199" t="s">
        <v>582</v>
      </c>
      <c r="H408" s="206" t="s">
        <v>32</v>
      </c>
      <c r="I408" s="206"/>
      <c r="J408" s="206"/>
      <c r="K408" s="206"/>
      <c r="L408" s="206"/>
      <c r="M408" s="206" t="s">
        <v>33</v>
      </c>
      <c r="N408" s="206"/>
      <c r="O408" s="206"/>
      <c r="P408" s="206"/>
      <c r="Q408" s="206"/>
      <c r="R408" s="206"/>
      <c r="S408" s="206"/>
      <c r="T408" s="206"/>
    </row>
    <row r="409" spans="1:20" s="1" customFormat="1" x14ac:dyDescent="0.3">
      <c r="A409" s="200"/>
      <c r="B409" s="201"/>
      <c r="C409" s="200"/>
      <c r="D409" s="114" t="s">
        <v>34</v>
      </c>
      <c r="E409" s="114" t="s">
        <v>35</v>
      </c>
      <c r="F409" s="114" t="s">
        <v>36</v>
      </c>
      <c r="G409" s="200"/>
      <c r="H409" s="114" t="s">
        <v>37</v>
      </c>
      <c r="I409" s="114" t="s">
        <v>583</v>
      </c>
      <c r="J409" s="114" t="s">
        <v>584</v>
      </c>
      <c r="K409" s="114" t="s">
        <v>585</v>
      </c>
      <c r="L409" s="114" t="s">
        <v>586</v>
      </c>
      <c r="M409" s="114" t="s">
        <v>38</v>
      </c>
      <c r="N409" s="114" t="s">
        <v>39</v>
      </c>
      <c r="O409" s="114" t="s">
        <v>40</v>
      </c>
      <c r="P409" s="114" t="s">
        <v>587</v>
      </c>
      <c r="Q409" s="114" t="s">
        <v>41</v>
      </c>
      <c r="R409" s="114" t="s">
        <v>413</v>
      </c>
      <c r="S409" s="114" t="s">
        <v>412</v>
      </c>
      <c r="T409" s="114" t="s">
        <v>414</v>
      </c>
    </row>
    <row r="410" spans="1:20" s="1" customFormat="1" x14ac:dyDescent="0.3">
      <c r="A410" s="88">
        <v>1</v>
      </c>
      <c r="B410" s="124">
        <v>2</v>
      </c>
      <c r="C410" s="140">
        <v>3</v>
      </c>
      <c r="D410" s="88">
        <v>4</v>
      </c>
      <c r="E410" s="88">
        <v>5</v>
      </c>
      <c r="F410" s="88">
        <v>6</v>
      </c>
      <c r="G410" s="88">
        <v>7</v>
      </c>
      <c r="H410" s="88">
        <v>8</v>
      </c>
      <c r="I410" s="88">
        <v>9</v>
      </c>
      <c r="J410" s="88">
        <v>10</v>
      </c>
      <c r="K410" s="88">
        <v>11</v>
      </c>
      <c r="L410" s="88">
        <v>12</v>
      </c>
      <c r="M410" s="88">
        <v>13</v>
      </c>
      <c r="N410" s="88">
        <v>14</v>
      </c>
      <c r="O410" s="88">
        <v>15</v>
      </c>
      <c r="P410" s="88">
        <v>16</v>
      </c>
      <c r="Q410" s="88">
        <v>17</v>
      </c>
      <c r="R410" s="88">
        <v>18</v>
      </c>
      <c r="S410" s="88">
        <v>19</v>
      </c>
      <c r="T410" s="88">
        <v>20</v>
      </c>
    </row>
    <row r="411" spans="1:20" s="1" customFormat="1" x14ac:dyDescent="0.3">
      <c r="A411" s="205" t="s">
        <v>630</v>
      </c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</row>
    <row r="412" spans="1:20" s="1" customFormat="1" x14ac:dyDescent="0.3">
      <c r="A412" s="205" t="s">
        <v>42</v>
      </c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</row>
    <row r="413" spans="1:20" s="1" customFormat="1" x14ac:dyDescent="0.3">
      <c r="A413" s="90" t="s">
        <v>223</v>
      </c>
      <c r="B413" s="115" t="s">
        <v>43</v>
      </c>
      <c r="C413" s="140">
        <v>10</v>
      </c>
      <c r="D413" s="89">
        <v>0.08</v>
      </c>
      <c r="E413" s="89">
        <v>7.25</v>
      </c>
      <c r="F413" s="89">
        <v>0.13</v>
      </c>
      <c r="G413" s="91">
        <v>66.099999999999994</v>
      </c>
      <c r="H413" s="92"/>
      <c r="I413" s="89">
        <v>0.01</v>
      </c>
      <c r="J413" s="92"/>
      <c r="K413" s="90">
        <v>45</v>
      </c>
      <c r="L413" s="89">
        <v>0.13</v>
      </c>
      <c r="M413" s="91">
        <v>2.4</v>
      </c>
      <c r="N413" s="90">
        <v>3</v>
      </c>
      <c r="O413" s="89">
        <v>0.05</v>
      </c>
      <c r="P413" s="90">
        <v>3</v>
      </c>
      <c r="Q413" s="89">
        <v>0.02</v>
      </c>
      <c r="R413" s="91">
        <v>0.1</v>
      </c>
      <c r="S413" s="92"/>
      <c r="T413" s="92"/>
    </row>
    <row r="414" spans="1:20" s="1" customFormat="1" x14ac:dyDescent="0.3">
      <c r="A414" s="90" t="s">
        <v>224</v>
      </c>
      <c r="B414" s="115" t="s">
        <v>44</v>
      </c>
      <c r="C414" s="140">
        <v>20</v>
      </c>
      <c r="D414" s="89">
        <v>4.6399999999999997</v>
      </c>
      <c r="E414" s="91">
        <v>5.9</v>
      </c>
      <c r="F414" s="92"/>
      <c r="G414" s="91">
        <v>72.8</v>
      </c>
      <c r="H414" s="89">
        <v>0.01</v>
      </c>
      <c r="I414" s="89">
        <v>0.06</v>
      </c>
      <c r="J414" s="89">
        <v>0.14000000000000001</v>
      </c>
      <c r="K414" s="91">
        <v>57.6</v>
      </c>
      <c r="L414" s="89">
        <v>0.19</v>
      </c>
      <c r="M414" s="90">
        <v>176</v>
      </c>
      <c r="N414" s="90">
        <v>100</v>
      </c>
      <c r="O414" s="90">
        <v>7</v>
      </c>
      <c r="P414" s="91">
        <v>17.600000000000001</v>
      </c>
      <c r="Q414" s="91">
        <v>0.2</v>
      </c>
      <c r="R414" s="91">
        <v>2.9</v>
      </c>
      <c r="S414" s="91">
        <v>1.8</v>
      </c>
      <c r="T414" s="89">
        <v>0.01</v>
      </c>
    </row>
    <row r="415" spans="1:20" s="1" customFormat="1" x14ac:dyDescent="0.3">
      <c r="A415" s="89" t="s">
        <v>606</v>
      </c>
      <c r="B415" s="115" t="s">
        <v>172</v>
      </c>
      <c r="C415" s="140">
        <v>50</v>
      </c>
      <c r="D415" s="89">
        <v>5.47</v>
      </c>
      <c r="E415" s="89">
        <v>6.38</v>
      </c>
      <c r="F415" s="89">
        <v>0.93</v>
      </c>
      <c r="G415" s="89">
        <v>83.04</v>
      </c>
      <c r="H415" s="89">
        <v>0.03</v>
      </c>
      <c r="I415" s="91">
        <v>0.2</v>
      </c>
      <c r="J415" s="89">
        <v>0.17</v>
      </c>
      <c r="K415" s="89">
        <v>115.86</v>
      </c>
      <c r="L415" s="89">
        <v>0.91</v>
      </c>
      <c r="M415" s="90">
        <v>39</v>
      </c>
      <c r="N415" s="89">
        <v>89.29</v>
      </c>
      <c r="O415" s="89">
        <v>6.69</v>
      </c>
      <c r="P415" s="91">
        <v>75.599999999999994</v>
      </c>
      <c r="Q415" s="89">
        <v>1.02</v>
      </c>
      <c r="R415" s="89">
        <v>12.43</v>
      </c>
      <c r="S415" s="89">
        <v>9.17</v>
      </c>
      <c r="T415" s="89">
        <v>0.03</v>
      </c>
    </row>
    <row r="416" spans="1:20" s="1" customFormat="1" x14ac:dyDescent="0.3">
      <c r="A416" s="89" t="s">
        <v>262</v>
      </c>
      <c r="B416" s="115" t="s">
        <v>536</v>
      </c>
      <c r="C416" s="140">
        <v>200</v>
      </c>
      <c r="D416" s="89">
        <v>6.07</v>
      </c>
      <c r="E416" s="89">
        <v>3.27</v>
      </c>
      <c r="F416" s="89">
        <v>32.79</v>
      </c>
      <c r="G416" s="89">
        <v>185.55</v>
      </c>
      <c r="H416" s="89">
        <v>0.13</v>
      </c>
      <c r="I416" s="89">
        <v>0.16</v>
      </c>
      <c r="J416" s="91">
        <v>1.3</v>
      </c>
      <c r="K416" s="89">
        <v>22.57</v>
      </c>
      <c r="L416" s="89">
        <v>0.05</v>
      </c>
      <c r="M416" s="91">
        <v>127.5</v>
      </c>
      <c r="N416" s="91">
        <v>155.5</v>
      </c>
      <c r="O416" s="89">
        <v>36.840000000000003</v>
      </c>
      <c r="P416" s="89">
        <v>200.27</v>
      </c>
      <c r="Q416" s="89">
        <v>0.78</v>
      </c>
      <c r="R416" s="89">
        <v>3.57</v>
      </c>
      <c r="S416" s="89">
        <v>10.050000000000001</v>
      </c>
      <c r="T416" s="89">
        <v>0.03</v>
      </c>
    </row>
    <row r="417" spans="1:20" s="1" customFormat="1" x14ac:dyDescent="0.3">
      <c r="A417" s="90" t="s">
        <v>227</v>
      </c>
      <c r="B417" s="115" t="s">
        <v>11</v>
      </c>
      <c r="C417" s="140">
        <v>200</v>
      </c>
      <c r="D417" s="89">
        <v>0.26</v>
      </c>
      <c r="E417" s="89">
        <v>0.03</v>
      </c>
      <c r="F417" s="89">
        <v>11.26</v>
      </c>
      <c r="G417" s="89">
        <v>47.79</v>
      </c>
      <c r="H417" s="92"/>
      <c r="I417" s="89">
        <v>0.01</v>
      </c>
      <c r="J417" s="91">
        <v>2.9</v>
      </c>
      <c r="K417" s="89">
        <v>0.64</v>
      </c>
      <c r="L417" s="92"/>
      <c r="M417" s="89">
        <v>8.08</v>
      </c>
      <c r="N417" s="89">
        <v>9.7799999999999994</v>
      </c>
      <c r="O417" s="89">
        <v>5.24</v>
      </c>
      <c r="P417" s="89">
        <v>36.54</v>
      </c>
      <c r="Q417" s="91">
        <v>0.9</v>
      </c>
      <c r="R417" s="89">
        <v>0.03</v>
      </c>
      <c r="S417" s="89">
        <v>0.01</v>
      </c>
      <c r="T417" s="92"/>
    </row>
    <row r="418" spans="1:20" s="1" customFormat="1" x14ac:dyDescent="0.3">
      <c r="A418" s="122"/>
      <c r="B418" s="115" t="s">
        <v>465</v>
      </c>
      <c r="C418" s="140">
        <v>40</v>
      </c>
      <c r="D418" s="89">
        <v>2.99</v>
      </c>
      <c r="E418" s="89">
        <v>1.79</v>
      </c>
      <c r="F418" s="91">
        <v>18.399999999999999</v>
      </c>
      <c r="G418" s="89">
        <v>103.03</v>
      </c>
      <c r="H418" s="89">
        <v>0.12</v>
      </c>
      <c r="I418" s="89">
        <v>0.05</v>
      </c>
      <c r="J418" s="92"/>
      <c r="K418" s="89">
        <v>1.74</v>
      </c>
      <c r="L418" s="92"/>
      <c r="M418" s="89">
        <v>54.52</v>
      </c>
      <c r="N418" s="89">
        <v>66.16</v>
      </c>
      <c r="O418" s="89">
        <v>26.16</v>
      </c>
      <c r="P418" s="91">
        <v>47.9</v>
      </c>
      <c r="Q418" s="89">
        <v>1.1399999999999999</v>
      </c>
      <c r="R418" s="89">
        <v>3.24</v>
      </c>
      <c r="S418" s="89">
        <v>0.25</v>
      </c>
      <c r="T418" s="92"/>
    </row>
    <row r="419" spans="1:20" s="1" customFormat="1" x14ac:dyDescent="0.3">
      <c r="A419" s="90" t="s">
        <v>228</v>
      </c>
      <c r="B419" s="115" t="s">
        <v>51</v>
      </c>
      <c r="C419" s="140">
        <v>100</v>
      </c>
      <c r="D419" s="91">
        <v>0.4</v>
      </c>
      <c r="E419" s="91">
        <v>0.3</v>
      </c>
      <c r="F419" s="91">
        <v>10.3</v>
      </c>
      <c r="G419" s="90">
        <v>47</v>
      </c>
      <c r="H419" s="89">
        <v>0.02</v>
      </c>
      <c r="I419" s="89">
        <v>0.03</v>
      </c>
      <c r="J419" s="90">
        <v>5</v>
      </c>
      <c r="K419" s="90">
        <v>2</v>
      </c>
      <c r="L419" s="92"/>
      <c r="M419" s="90">
        <v>19</v>
      </c>
      <c r="N419" s="90">
        <v>16</v>
      </c>
      <c r="O419" s="90">
        <v>12</v>
      </c>
      <c r="P419" s="90">
        <v>155</v>
      </c>
      <c r="Q419" s="91">
        <v>2.2999999999999998</v>
      </c>
      <c r="R419" s="91">
        <v>0.1</v>
      </c>
      <c r="S419" s="90">
        <v>1</v>
      </c>
      <c r="T419" s="89">
        <v>0.01</v>
      </c>
    </row>
    <row r="420" spans="1:20" s="1" customFormat="1" x14ac:dyDescent="0.3">
      <c r="A420" s="208" t="s">
        <v>46</v>
      </c>
      <c r="B420" s="209"/>
      <c r="C420" s="140">
        <f>SUM(C413:C419)</f>
        <v>620</v>
      </c>
      <c r="D420" s="89">
        <v>19.91</v>
      </c>
      <c r="E420" s="89">
        <v>24.92</v>
      </c>
      <c r="F420" s="89">
        <v>73.81</v>
      </c>
      <c r="G420" s="89">
        <v>605.30999999999995</v>
      </c>
      <c r="H420" s="89">
        <v>0.31</v>
      </c>
      <c r="I420" s="89">
        <v>0.52</v>
      </c>
      <c r="J420" s="89">
        <v>9.51</v>
      </c>
      <c r="K420" s="89">
        <v>245.41</v>
      </c>
      <c r="L420" s="89">
        <v>1.28</v>
      </c>
      <c r="M420" s="91">
        <v>426.5</v>
      </c>
      <c r="N420" s="89">
        <v>439.73</v>
      </c>
      <c r="O420" s="89">
        <v>93.98</v>
      </c>
      <c r="P420" s="89">
        <v>535.91</v>
      </c>
      <c r="Q420" s="89">
        <v>6.36</v>
      </c>
      <c r="R420" s="89">
        <v>22.37</v>
      </c>
      <c r="S420" s="89">
        <v>22.28</v>
      </c>
      <c r="T420" s="89">
        <v>0.08</v>
      </c>
    </row>
    <row r="421" spans="1:20" s="1" customFormat="1" x14ac:dyDescent="0.3">
      <c r="A421" s="205" t="s">
        <v>13</v>
      </c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</row>
    <row r="422" spans="1:20" s="1" customFormat="1" ht="33" x14ac:dyDescent="0.3">
      <c r="A422" s="90" t="s">
        <v>268</v>
      </c>
      <c r="B422" s="115" t="s">
        <v>190</v>
      </c>
      <c r="C422" s="140">
        <v>60</v>
      </c>
      <c r="D422" s="89">
        <v>0.97</v>
      </c>
      <c r="E422" s="89">
        <v>4.26</v>
      </c>
      <c r="F422" s="89">
        <v>5.79</v>
      </c>
      <c r="G422" s="91">
        <v>65.599999999999994</v>
      </c>
      <c r="H422" s="89">
        <v>0.04</v>
      </c>
      <c r="I422" s="89">
        <v>0.04</v>
      </c>
      <c r="J422" s="91">
        <v>5.2</v>
      </c>
      <c r="K422" s="89">
        <v>241.41</v>
      </c>
      <c r="L422" s="92"/>
      <c r="M422" s="89">
        <v>10.64</v>
      </c>
      <c r="N422" s="89">
        <v>28.65</v>
      </c>
      <c r="O422" s="89">
        <v>12.65</v>
      </c>
      <c r="P422" s="89">
        <v>160.47</v>
      </c>
      <c r="Q422" s="89">
        <v>0.39</v>
      </c>
      <c r="R422" s="91">
        <v>0.2</v>
      </c>
      <c r="S422" s="89">
        <v>1.94</v>
      </c>
      <c r="T422" s="89">
        <v>0.01</v>
      </c>
    </row>
    <row r="423" spans="1:20" s="1" customFormat="1" x14ac:dyDescent="0.3">
      <c r="A423" s="89" t="s">
        <v>154</v>
      </c>
      <c r="B423" s="115" t="s">
        <v>567</v>
      </c>
      <c r="C423" s="140">
        <v>225</v>
      </c>
      <c r="D423" s="89">
        <v>5.8900000000000006</v>
      </c>
      <c r="E423" s="89">
        <v>4.6100000000000003</v>
      </c>
      <c r="F423" s="89">
        <v>8.84</v>
      </c>
      <c r="G423" s="89">
        <v>102.16000000000001</v>
      </c>
      <c r="H423" s="89">
        <v>0.08</v>
      </c>
      <c r="I423" s="89">
        <v>0.1</v>
      </c>
      <c r="J423" s="89">
        <v>16.440000000000001</v>
      </c>
      <c r="K423" s="89">
        <v>173.92</v>
      </c>
      <c r="L423" s="89">
        <v>0.01</v>
      </c>
      <c r="M423" s="91">
        <v>30.71</v>
      </c>
      <c r="N423" s="89">
        <v>84.87</v>
      </c>
      <c r="O423" s="89">
        <v>22.119999999999997</v>
      </c>
      <c r="P423" s="89">
        <v>370.14</v>
      </c>
      <c r="Q423" s="89">
        <v>0.81</v>
      </c>
      <c r="R423" s="89">
        <v>5.28</v>
      </c>
      <c r="S423" s="89">
        <v>4.0199999999999996</v>
      </c>
      <c r="T423" s="89">
        <v>0.02</v>
      </c>
    </row>
    <row r="424" spans="1:20" s="1" customFormat="1" x14ac:dyDescent="0.3">
      <c r="A424" s="90" t="s">
        <v>290</v>
      </c>
      <c r="B424" s="115" t="s">
        <v>210</v>
      </c>
      <c r="C424" s="140">
        <v>240</v>
      </c>
      <c r="D424" s="89">
        <v>22.28</v>
      </c>
      <c r="E424" s="89">
        <v>20.09</v>
      </c>
      <c r="F424" s="89">
        <v>41.06</v>
      </c>
      <c r="G424" s="89">
        <v>434.37</v>
      </c>
      <c r="H424" s="89">
        <v>0.13</v>
      </c>
      <c r="I424" s="89">
        <v>0.19</v>
      </c>
      <c r="J424" s="89">
        <v>3.75</v>
      </c>
      <c r="K424" s="90">
        <v>700</v>
      </c>
      <c r="L424" s="92"/>
      <c r="M424" s="89">
        <v>29.48</v>
      </c>
      <c r="N424" s="89">
        <v>288.52</v>
      </c>
      <c r="O424" s="89">
        <v>62.51</v>
      </c>
      <c r="P424" s="89">
        <v>471.25</v>
      </c>
      <c r="Q424" s="89">
        <v>3.53</v>
      </c>
      <c r="R424" s="89">
        <v>7.69</v>
      </c>
      <c r="S424" s="89">
        <v>10.029999999999999</v>
      </c>
      <c r="T424" s="89">
        <v>0.11</v>
      </c>
    </row>
    <row r="425" spans="1:20" s="1" customFormat="1" x14ac:dyDescent="0.3">
      <c r="A425" s="90" t="s">
        <v>254</v>
      </c>
      <c r="B425" s="115" t="s">
        <v>54</v>
      </c>
      <c r="C425" s="140">
        <v>200</v>
      </c>
      <c r="D425" s="89">
        <v>0.54</v>
      </c>
      <c r="E425" s="89">
        <v>0.22</v>
      </c>
      <c r="F425" s="89">
        <v>18.71</v>
      </c>
      <c r="G425" s="89">
        <v>89.33</v>
      </c>
      <c r="H425" s="89">
        <v>0.01</v>
      </c>
      <c r="I425" s="89">
        <v>0.05</v>
      </c>
      <c r="J425" s="90">
        <v>160</v>
      </c>
      <c r="K425" s="89">
        <v>130.72</v>
      </c>
      <c r="L425" s="92"/>
      <c r="M425" s="89">
        <v>9.93</v>
      </c>
      <c r="N425" s="89">
        <v>2.72</v>
      </c>
      <c r="O425" s="89">
        <v>2.72</v>
      </c>
      <c r="P425" s="89">
        <v>8.33</v>
      </c>
      <c r="Q425" s="89">
        <v>0.51</v>
      </c>
      <c r="R425" s="92"/>
      <c r="S425" s="92"/>
      <c r="T425" s="92"/>
    </row>
    <row r="426" spans="1:20" s="1" customFormat="1" x14ac:dyDescent="0.3">
      <c r="A426" s="116"/>
      <c r="B426" s="115" t="s">
        <v>465</v>
      </c>
      <c r="C426" s="140">
        <v>60</v>
      </c>
      <c r="D426" s="91">
        <v>4.5</v>
      </c>
      <c r="E426" s="89">
        <v>2.94</v>
      </c>
      <c r="F426" s="89">
        <v>27.88</v>
      </c>
      <c r="G426" s="91">
        <v>158.1</v>
      </c>
      <c r="H426" s="89">
        <v>0.18</v>
      </c>
      <c r="I426" s="89">
        <v>7.0000000000000007E-2</v>
      </c>
      <c r="J426" s="92"/>
      <c r="K426" s="89">
        <v>2.79</v>
      </c>
      <c r="L426" s="92"/>
      <c r="M426" s="89">
        <v>90.66</v>
      </c>
      <c r="N426" s="91">
        <v>102.5</v>
      </c>
      <c r="O426" s="89">
        <v>41.91</v>
      </c>
      <c r="P426" s="89">
        <v>76.510000000000005</v>
      </c>
      <c r="Q426" s="89">
        <v>1.78</v>
      </c>
      <c r="R426" s="89">
        <v>5.08</v>
      </c>
      <c r="S426" s="89">
        <v>0.44</v>
      </c>
      <c r="T426" s="92"/>
    </row>
    <row r="427" spans="1:20" s="1" customFormat="1" x14ac:dyDescent="0.3">
      <c r="A427" s="90" t="s">
        <v>228</v>
      </c>
      <c r="B427" s="115" t="s">
        <v>45</v>
      </c>
      <c r="C427" s="140">
        <v>100</v>
      </c>
      <c r="D427" s="91">
        <v>0.4</v>
      </c>
      <c r="E427" s="91">
        <v>0.4</v>
      </c>
      <c r="F427" s="91">
        <v>9.8000000000000007</v>
      </c>
      <c r="G427" s="90">
        <v>47</v>
      </c>
      <c r="H427" s="89">
        <v>0.03</v>
      </c>
      <c r="I427" s="89">
        <v>0.02</v>
      </c>
      <c r="J427" s="90">
        <v>10</v>
      </c>
      <c r="K427" s="90">
        <v>5</v>
      </c>
      <c r="L427" s="92"/>
      <c r="M427" s="90">
        <v>16</v>
      </c>
      <c r="N427" s="90">
        <v>11</v>
      </c>
      <c r="O427" s="90">
        <v>9</v>
      </c>
      <c r="P427" s="90">
        <v>278</v>
      </c>
      <c r="Q427" s="91">
        <v>2.2000000000000002</v>
      </c>
      <c r="R427" s="91">
        <v>0.3</v>
      </c>
      <c r="S427" s="90">
        <v>2</v>
      </c>
      <c r="T427" s="89">
        <v>0.01</v>
      </c>
    </row>
    <row r="428" spans="1:20" s="1" customFormat="1" x14ac:dyDescent="0.3">
      <c r="A428" s="208" t="s">
        <v>49</v>
      </c>
      <c r="B428" s="209"/>
      <c r="C428" s="140">
        <f>SUM(C422:C427)</f>
        <v>885</v>
      </c>
      <c r="D428" s="89">
        <v>34.58</v>
      </c>
      <c r="E428" s="89">
        <v>32.520000000000003</v>
      </c>
      <c r="F428" s="89">
        <v>112.08</v>
      </c>
      <c r="G428" s="89">
        <v>896.56</v>
      </c>
      <c r="H428" s="89">
        <v>0.47</v>
      </c>
      <c r="I428" s="89">
        <v>0.47</v>
      </c>
      <c r="J428" s="89">
        <v>195.39</v>
      </c>
      <c r="K428" s="89">
        <v>1253.8399999999999</v>
      </c>
      <c r="L428" s="89">
        <v>0.01</v>
      </c>
      <c r="M428" s="89">
        <v>187.42</v>
      </c>
      <c r="N428" s="89">
        <v>518.26</v>
      </c>
      <c r="O428" s="89">
        <v>150.91</v>
      </c>
      <c r="P428" s="91">
        <v>1364.7</v>
      </c>
      <c r="Q428" s="89">
        <v>9.2200000000000006</v>
      </c>
      <c r="R428" s="89">
        <v>18.55</v>
      </c>
      <c r="S428" s="89">
        <v>18.43</v>
      </c>
      <c r="T428" s="89">
        <v>0.15</v>
      </c>
    </row>
    <row r="429" spans="1:20" s="1" customFormat="1" x14ac:dyDescent="0.3">
      <c r="A429" s="205" t="s">
        <v>14</v>
      </c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</row>
    <row r="430" spans="1:20" s="1" customFormat="1" x14ac:dyDescent="0.3">
      <c r="A430" s="89" t="s">
        <v>595</v>
      </c>
      <c r="B430" s="115" t="s">
        <v>478</v>
      </c>
      <c r="C430" s="140">
        <v>100</v>
      </c>
      <c r="D430" s="169">
        <v>1.92</v>
      </c>
      <c r="E430" s="169">
        <v>0.03</v>
      </c>
      <c r="F430" s="170">
        <v>5.6</v>
      </c>
      <c r="G430" s="169">
        <v>33.85</v>
      </c>
      <c r="H430" s="169">
        <v>0.01</v>
      </c>
      <c r="I430" s="168"/>
      <c r="J430" s="167">
        <v>8</v>
      </c>
      <c r="K430" s="170">
        <v>0.4</v>
      </c>
      <c r="L430" s="168"/>
      <c r="M430" s="169">
        <v>8.15</v>
      </c>
      <c r="N430" s="170">
        <v>4.4000000000000004</v>
      </c>
      <c r="O430" s="170">
        <v>2.4</v>
      </c>
      <c r="P430" s="169">
        <v>32.75</v>
      </c>
      <c r="Q430" s="169">
        <v>0.14000000000000001</v>
      </c>
      <c r="R430" s="169">
        <v>0.08</v>
      </c>
      <c r="S430" s="169">
        <v>0.02</v>
      </c>
      <c r="T430" s="168"/>
    </row>
    <row r="431" spans="1:20" s="1" customFormat="1" x14ac:dyDescent="0.3">
      <c r="A431" s="90" t="s">
        <v>232</v>
      </c>
      <c r="B431" s="115" t="s">
        <v>449</v>
      </c>
      <c r="C431" s="140">
        <v>200</v>
      </c>
      <c r="D431" s="169">
        <v>0.59</v>
      </c>
      <c r="E431" s="169">
        <v>0.05</v>
      </c>
      <c r="F431" s="169">
        <v>18.579999999999998</v>
      </c>
      <c r="G431" s="169">
        <v>77.94</v>
      </c>
      <c r="H431" s="169">
        <v>0.02</v>
      </c>
      <c r="I431" s="169">
        <v>0.02</v>
      </c>
      <c r="J431" s="170">
        <v>0.6</v>
      </c>
      <c r="K431" s="168"/>
      <c r="L431" s="168"/>
      <c r="M431" s="169">
        <v>24.33</v>
      </c>
      <c r="N431" s="170">
        <v>21.9</v>
      </c>
      <c r="O431" s="169">
        <v>15.75</v>
      </c>
      <c r="P431" s="169">
        <v>0.33</v>
      </c>
      <c r="Q431" s="169">
        <v>0.51</v>
      </c>
      <c r="R431" s="168"/>
      <c r="S431" s="168"/>
      <c r="T431" s="168"/>
    </row>
    <row r="432" spans="1:20" s="1" customFormat="1" x14ac:dyDescent="0.3">
      <c r="A432" s="90" t="s">
        <v>228</v>
      </c>
      <c r="B432" s="115" t="s">
        <v>51</v>
      </c>
      <c r="C432" s="140">
        <v>100</v>
      </c>
      <c r="D432" s="170">
        <v>0.4</v>
      </c>
      <c r="E432" s="170">
        <v>0.3</v>
      </c>
      <c r="F432" s="170">
        <v>10.3</v>
      </c>
      <c r="G432" s="167">
        <v>47</v>
      </c>
      <c r="H432" s="169">
        <v>0.02</v>
      </c>
      <c r="I432" s="169">
        <v>0.03</v>
      </c>
      <c r="J432" s="167">
        <v>5</v>
      </c>
      <c r="K432" s="167">
        <v>2</v>
      </c>
      <c r="L432" s="168"/>
      <c r="M432" s="167">
        <v>19</v>
      </c>
      <c r="N432" s="167">
        <v>16</v>
      </c>
      <c r="O432" s="167">
        <v>12</v>
      </c>
      <c r="P432" s="167">
        <v>155</v>
      </c>
      <c r="Q432" s="170">
        <v>2.2999999999999998</v>
      </c>
      <c r="R432" s="170">
        <v>0.1</v>
      </c>
      <c r="S432" s="167">
        <v>1</v>
      </c>
      <c r="T432" s="169">
        <v>0.01</v>
      </c>
    </row>
    <row r="433" spans="1:20" s="1" customFormat="1" x14ac:dyDescent="0.3">
      <c r="A433" s="208" t="s">
        <v>74</v>
      </c>
      <c r="B433" s="209"/>
      <c r="C433" s="140">
        <f>SUM(C430:C432)</f>
        <v>400</v>
      </c>
      <c r="D433" s="169">
        <v>2.91</v>
      </c>
      <c r="E433" s="169">
        <v>0.38</v>
      </c>
      <c r="F433" s="169">
        <v>34.479999999999997</v>
      </c>
      <c r="G433" s="169">
        <v>158.79</v>
      </c>
      <c r="H433" s="169">
        <v>0.05</v>
      </c>
      <c r="I433" s="169">
        <v>0.05</v>
      </c>
      <c r="J433" s="170">
        <v>13.6</v>
      </c>
      <c r="K433" s="170">
        <v>2.4</v>
      </c>
      <c r="L433" s="168"/>
      <c r="M433" s="169">
        <v>51.48</v>
      </c>
      <c r="N433" s="170">
        <v>42.3</v>
      </c>
      <c r="O433" s="169">
        <v>30.15</v>
      </c>
      <c r="P433" s="169">
        <v>188.08</v>
      </c>
      <c r="Q433" s="169">
        <v>2.95</v>
      </c>
      <c r="R433" s="169">
        <v>0.18</v>
      </c>
      <c r="S433" s="169">
        <v>1.02</v>
      </c>
      <c r="T433" s="169">
        <v>0.01</v>
      </c>
    </row>
    <row r="434" spans="1:20" s="1" customFormat="1" x14ac:dyDescent="0.3">
      <c r="A434" s="208" t="s">
        <v>50</v>
      </c>
      <c r="B434" s="209"/>
      <c r="C434" s="140">
        <f>C433+C428+C420</f>
        <v>1905</v>
      </c>
      <c r="D434" s="170">
        <v>57.4</v>
      </c>
      <c r="E434" s="169">
        <v>57.82</v>
      </c>
      <c r="F434" s="169">
        <v>220.37</v>
      </c>
      <c r="G434" s="169">
        <v>1660.66</v>
      </c>
      <c r="H434" s="169">
        <v>0.83</v>
      </c>
      <c r="I434" s="169">
        <v>1.04</v>
      </c>
      <c r="J434" s="170">
        <v>218.5</v>
      </c>
      <c r="K434" s="169">
        <v>1501.65</v>
      </c>
      <c r="L434" s="169">
        <v>1.29</v>
      </c>
      <c r="M434" s="170">
        <v>665.4</v>
      </c>
      <c r="N434" s="169">
        <v>1000.29</v>
      </c>
      <c r="O434" s="169">
        <v>275.04000000000002</v>
      </c>
      <c r="P434" s="169">
        <v>2088.69</v>
      </c>
      <c r="Q434" s="169">
        <v>18.53</v>
      </c>
      <c r="R434" s="170">
        <v>41.1</v>
      </c>
      <c r="S434" s="169">
        <v>41.73</v>
      </c>
      <c r="T434" s="169">
        <v>0.24</v>
      </c>
    </row>
    <row r="435" spans="1:20" s="1" customFormat="1" x14ac:dyDescent="0.3">
      <c r="A435" s="118"/>
      <c r="B435" s="125"/>
      <c r="C435" s="141"/>
      <c r="D435" s="119"/>
      <c r="E435" s="119"/>
      <c r="F435" s="119"/>
      <c r="G435" s="119"/>
      <c r="H435" s="119"/>
      <c r="I435" s="119"/>
      <c r="J435" s="119"/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</row>
    <row r="436" spans="1:20" s="1" customFormat="1" x14ac:dyDescent="0.3">
      <c r="A436" s="196"/>
      <c r="B436" s="196"/>
      <c r="C436" s="196"/>
      <c r="D436" s="196"/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  <c r="P436" s="196"/>
      <c r="Q436" s="196"/>
      <c r="R436" s="196"/>
      <c r="S436" s="196"/>
      <c r="T436" s="196"/>
    </row>
    <row r="437" spans="1:20" s="1" customFormat="1" x14ac:dyDescent="0.3">
      <c r="A437" s="197"/>
      <c r="B437" s="197"/>
      <c r="C437" s="141"/>
      <c r="D437" s="120"/>
      <c r="E437" s="121"/>
      <c r="F437" s="119"/>
      <c r="G437" s="119"/>
      <c r="H437" s="120"/>
      <c r="I437" s="120"/>
      <c r="J437" s="120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</row>
    <row r="438" spans="1:20" s="1" customFormat="1" x14ac:dyDescent="0.3">
      <c r="A438" s="198"/>
      <c r="B438" s="198"/>
      <c r="C438" s="141"/>
      <c r="D438" s="120"/>
      <c r="E438" s="119"/>
      <c r="F438" s="119"/>
      <c r="G438" s="119"/>
      <c r="H438" s="120"/>
      <c r="I438" s="120"/>
      <c r="J438" s="120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</row>
    <row r="439" spans="1:20" s="1" customFormat="1" x14ac:dyDescent="0.3">
      <c r="A439" s="199" t="s">
        <v>27</v>
      </c>
      <c r="B439" s="199" t="s">
        <v>28</v>
      </c>
      <c r="C439" s="199" t="s">
        <v>581</v>
      </c>
      <c r="D439" s="206" t="s">
        <v>30</v>
      </c>
      <c r="E439" s="206"/>
      <c r="F439" s="206"/>
      <c r="G439" s="199" t="s">
        <v>582</v>
      </c>
      <c r="H439" s="206" t="s">
        <v>32</v>
      </c>
      <c r="I439" s="206"/>
      <c r="J439" s="206"/>
      <c r="K439" s="206"/>
      <c r="L439" s="206"/>
      <c r="M439" s="206" t="s">
        <v>33</v>
      </c>
      <c r="N439" s="206"/>
      <c r="O439" s="206"/>
      <c r="P439" s="206"/>
      <c r="Q439" s="206"/>
      <c r="R439" s="206"/>
      <c r="S439" s="206"/>
      <c r="T439" s="206"/>
    </row>
    <row r="440" spans="1:20" s="1" customFormat="1" x14ac:dyDescent="0.3">
      <c r="A440" s="200"/>
      <c r="B440" s="201"/>
      <c r="C440" s="200"/>
      <c r="D440" s="114" t="s">
        <v>34</v>
      </c>
      <c r="E440" s="114" t="s">
        <v>35</v>
      </c>
      <c r="F440" s="114" t="s">
        <v>36</v>
      </c>
      <c r="G440" s="200"/>
      <c r="H440" s="114" t="s">
        <v>37</v>
      </c>
      <c r="I440" s="114" t="s">
        <v>583</v>
      </c>
      <c r="J440" s="114" t="s">
        <v>584</v>
      </c>
      <c r="K440" s="114" t="s">
        <v>585</v>
      </c>
      <c r="L440" s="114" t="s">
        <v>586</v>
      </c>
      <c r="M440" s="114" t="s">
        <v>38</v>
      </c>
      <c r="N440" s="114" t="s">
        <v>39</v>
      </c>
      <c r="O440" s="114" t="s">
        <v>40</v>
      </c>
      <c r="P440" s="114" t="s">
        <v>587</v>
      </c>
      <c r="Q440" s="114" t="s">
        <v>41</v>
      </c>
      <c r="R440" s="114" t="s">
        <v>413</v>
      </c>
      <c r="S440" s="114" t="s">
        <v>412</v>
      </c>
      <c r="T440" s="114" t="s">
        <v>414</v>
      </c>
    </row>
    <row r="441" spans="1:20" s="1" customFormat="1" x14ac:dyDescent="0.3">
      <c r="A441" s="88">
        <v>1</v>
      </c>
      <c r="B441" s="124">
        <v>2</v>
      </c>
      <c r="C441" s="140">
        <v>3</v>
      </c>
      <c r="D441" s="88">
        <v>4</v>
      </c>
      <c r="E441" s="88">
        <v>5</v>
      </c>
      <c r="F441" s="88">
        <v>6</v>
      </c>
      <c r="G441" s="88">
        <v>7</v>
      </c>
      <c r="H441" s="88">
        <v>8</v>
      </c>
      <c r="I441" s="88">
        <v>9</v>
      </c>
      <c r="J441" s="88">
        <v>10</v>
      </c>
      <c r="K441" s="88">
        <v>11</v>
      </c>
      <c r="L441" s="88">
        <v>12</v>
      </c>
      <c r="M441" s="88">
        <v>13</v>
      </c>
      <c r="N441" s="88">
        <v>14</v>
      </c>
      <c r="O441" s="88">
        <v>15</v>
      </c>
      <c r="P441" s="88">
        <v>16</v>
      </c>
      <c r="Q441" s="88">
        <v>17</v>
      </c>
      <c r="R441" s="88">
        <v>18</v>
      </c>
      <c r="S441" s="88">
        <v>19</v>
      </c>
      <c r="T441" s="88">
        <v>20</v>
      </c>
    </row>
    <row r="442" spans="1:20" s="1" customFormat="1" x14ac:dyDescent="0.3">
      <c r="A442" s="205" t="s">
        <v>631</v>
      </c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</row>
    <row r="443" spans="1:20" s="1" customFormat="1" x14ac:dyDescent="0.3">
      <c r="A443" s="205" t="s">
        <v>42</v>
      </c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</row>
    <row r="444" spans="1:20" s="1" customFormat="1" x14ac:dyDescent="0.3">
      <c r="A444" s="90" t="s">
        <v>223</v>
      </c>
      <c r="B444" s="115" t="s">
        <v>43</v>
      </c>
      <c r="C444" s="140">
        <v>10</v>
      </c>
      <c r="D444" s="89">
        <v>0.08</v>
      </c>
      <c r="E444" s="89">
        <v>7.25</v>
      </c>
      <c r="F444" s="89">
        <v>0.13</v>
      </c>
      <c r="G444" s="91">
        <v>66.099999999999994</v>
      </c>
      <c r="H444" s="92"/>
      <c r="I444" s="89">
        <v>0.01</v>
      </c>
      <c r="J444" s="92"/>
      <c r="K444" s="90">
        <v>45</v>
      </c>
      <c r="L444" s="89">
        <v>0.13</v>
      </c>
      <c r="M444" s="91">
        <v>2.4</v>
      </c>
      <c r="N444" s="90">
        <v>3</v>
      </c>
      <c r="O444" s="89">
        <v>0.05</v>
      </c>
      <c r="P444" s="90">
        <v>3</v>
      </c>
      <c r="Q444" s="89">
        <v>0.02</v>
      </c>
      <c r="R444" s="91">
        <v>0.1</v>
      </c>
      <c r="S444" s="92"/>
      <c r="T444" s="92"/>
    </row>
    <row r="445" spans="1:20" s="1" customFormat="1" x14ac:dyDescent="0.3">
      <c r="A445" s="89" t="s">
        <v>277</v>
      </c>
      <c r="B445" s="115" t="s">
        <v>632</v>
      </c>
      <c r="C445" s="140">
        <v>90</v>
      </c>
      <c r="D445" s="89">
        <v>16.47</v>
      </c>
      <c r="E445" s="89">
        <v>10.06</v>
      </c>
      <c r="F445" s="89">
        <v>2.61</v>
      </c>
      <c r="G445" s="89">
        <v>167.84</v>
      </c>
      <c r="H445" s="89">
        <v>7.0000000000000007E-2</v>
      </c>
      <c r="I445" s="89">
        <v>0.15</v>
      </c>
      <c r="J445" s="89">
        <v>3.05</v>
      </c>
      <c r="K445" s="92"/>
      <c r="L445" s="92"/>
      <c r="M445" s="91">
        <v>19.399999999999999</v>
      </c>
      <c r="N445" s="89">
        <v>164.85</v>
      </c>
      <c r="O445" s="89">
        <v>27.82</v>
      </c>
      <c r="P445" s="89">
        <v>341.83</v>
      </c>
      <c r="Q445" s="89">
        <v>1.25</v>
      </c>
      <c r="R445" s="89">
        <v>23.08</v>
      </c>
      <c r="S445" s="89">
        <v>7.43</v>
      </c>
      <c r="T445" s="89">
        <v>7.0000000000000007E-2</v>
      </c>
    </row>
    <row r="446" spans="1:20" s="1" customFormat="1" x14ac:dyDescent="0.3">
      <c r="A446" s="89" t="s">
        <v>603</v>
      </c>
      <c r="B446" s="115" t="s">
        <v>485</v>
      </c>
      <c r="C446" s="140">
        <v>150</v>
      </c>
      <c r="D446" s="89">
        <v>6.11</v>
      </c>
      <c r="E446" s="89">
        <v>5.28</v>
      </c>
      <c r="F446" s="89">
        <v>34.119999999999997</v>
      </c>
      <c r="G446" s="89">
        <v>209.47</v>
      </c>
      <c r="H446" s="89">
        <v>0.23</v>
      </c>
      <c r="I446" s="89">
        <v>0.08</v>
      </c>
      <c r="J446" s="89">
        <v>22.05</v>
      </c>
      <c r="K446" s="89">
        <v>84.45</v>
      </c>
      <c r="L446" s="89">
        <v>7.0000000000000007E-2</v>
      </c>
      <c r="M446" s="89">
        <v>25.53</v>
      </c>
      <c r="N446" s="89">
        <v>128.58000000000001</v>
      </c>
      <c r="O446" s="89">
        <v>48.03</v>
      </c>
      <c r="P446" s="89">
        <v>228.15</v>
      </c>
      <c r="Q446" s="89">
        <v>1.73</v>
      </c>
      <c r="R446" s="89">
        <v>1.52</v>
      </c>
      <c r="S446" s="89">
        <v>3.38</v>
      </c>
      <c r="T446" s="89">
        <v>0.02</v>
      </c>
    </row>
    <row r="447" spans="1:20" s="1" customFormat="1" x14ac:dyDescent="0.3">
      <c r="A447" s="90" t="s">
        <v>243</v>
      </c>
      <c r="B447" s="115" t="s">
        <v>420</v>
      </c>
      <c r="C447" s="140">
        <v>200</v>
      </c>
      <c r="D447" s="91">
        <v>0.2</v>
      </c>
      <c r="E447" s="89">
        <v>0.02</v>
      </c>
      <c r="F447" s="89">
        <v>11.05</v>
      </c>
      <c r="G447" s="89">
        <v>45.41</v>
      </c>
      <c r="H447" s="92"/>
      <c r="I447" s="89">
        <v>0.01</v>
      </c>
      <c r="J447" s="91">
        <v>0.1</v>
      </c>
      <c r="K447" s="91">
        <v>0.5</v>
      </c>
      <c r="L447" s="92"/>
      <c r="M447" s="89">
        <v>5.28</v>
      </c>
      <c r="N447" s="89">
        <v>8.24</v>
      </c>
      <c r="O447" s="91">
        <v>4.4000000000000004</v>
      </c>
      <c r="P447" s="89">
        <v>25.13</v>
      </c>
      <c r="Q447" s="89">
        <v>0.85</v>
      </c>
      <c r="R447" s="92"/>
      <c r="S447" s="92"/>
      <c r="T447" s="92"/>
    </row>
    <row r="448" spans="1:20" s="1" customFormat="1" x14ac:dyDescent="0.3">
      <c r="A448" s="122"/>
      <c r="B448" s="115" t="s">
        <v>465</v>
      </c>
      <c r="C448" s="140">
        <v>40</v>
      </c>
      <c r="D448" s="89">
        <v>2.99</v>
      </c>
      <c r="E448" s="89">
        <v>1.79</v>
      </c>
      <c r="F448" s="91">
        <v>18.399999999999999</v>
      </c>
      <c r="G448" s="89">
        <v>103.03</v>
      </c>
      <c r="H448" s="89">
        <v>0.12</v>
      </c>
      <c r="I448" s="89">
        <v>0.05</v>
      </c>
      <c r="J448" s="92"/>
      <c r="K448" s="89">
        <v>1.74</v>
      </c>
      <c r="L448" s="92"/>
      <c r="M448" s="89">
        <v>54.52</v>
      </c>
      <c r="N448" s="89">
        <v>66.16</v>
      </c>
      <c r="O448" s="89">
        <v>26.16</v>
      </c>
      <c r="P448" s="91">
        <v>47.9</v>
      </c>
      <c r="Q448" s="89">
        <v>1.1399999999999999</v>
      </c>
      <c r="R448" s="89">
        <v>3.24</v>
      </c>
      <c r="S448" s="89">
        <v>0.25</v>
      </c>
      <c r="T448" s="92"/>
    </row>
    <row r="449" spans="1:20" s="1" customFormat="1" x14ac:dyDescent="0.3">
      <c r="A449" s="90" t="s">
        <v>228</v>
      </c>
      <c r="B449" s="115" t="s">
        <v>45</v>
      </c>
      <c r="C449" s="140">
        <v>100</v>
      </c>
      <c r="D449" s="91">
        <v>0.4</v>
      </c>
      <c r="E449" s="91">
        <v>0.4</v>
      </c>
      <c r="F449" s="91">
        <v>9.8000000000000007</v>
      </c>
      <c r="G449" s="90">
        <v>47</v>
      </c>
      <c r="H449" s="89">
        <v>0.03</v>
      </c>
      <c r="I449" s="89">
        <v>0.02</v>
      </c>
      <c r="J449" s="90">
        <v>10</v>
      </c>
      <c r="K449" s="90">
        <v>5</v>
      </c>
      <c r="L449" s="92"/>
      <c r="M449" s="90">
        <v>16</v>
      </c>
      <c r="N449" s="90">
        <v>11</v>
      </c>
      <c r="O449" s="90">
        <v>9</v>
      </c>
      <c r="P449" s="90">
        <v>278</v>
      </c>
      <c r="Q449" s="91">
        <v>2.2000000000000002</v>
      </c>
      <c r="R449" s="91">
        <v>0.3</v>
      </c>
      <c r="S449" s="90">
        <v>2</v>
      </c>
      <c r="T449" s="89">
        <v>0.01</v>
      </c>
    </row>
    <row r="450" spans="1:20" s="1" customFormat="1" x14ac:dyDescent="0.3">
      <c r="A450" s="208" t="s">
        <v>46</v>
      </c>
      <c r="B450" s="209"/>
      <c r="C450" s="140">
        <f>SUM(C444:C449)</f>
        <v>590</v>
      </c>
      <c r="D450" s="89">
        <v>26.25</v>
      </c>
      <c r="E450" s="91">
        <v>24.8</v>
      </c>
      <c r="F450" s="89">
        <v>76.11</v>
      </c>
      <c r="G450" s="89">
        <v>638.85</v>
      </c>
      <c r="H450" s="89">
        <v>0.45</v>
      </c>
      <c r="I450" s="89">
        <v>0.32</v>
      </c>
      <c r="J450" s="91">
        <v>35.200000000000003</v>
      </c>
      <c r="K450" s="89">
        <v>136.69</v>
      </c>
      <c r="L450" s="91">
        <v>0.2</v>
      </c>
      <c r="M450" s="89">
        <v>123.13</v>
      </c>
      <c r="N450" s="89">
        <v>381.83</v>
      </c>
      <c r="O450" s="89">
        <v>115.46</v>
      </c>
      <c r="P450" s="89">
        <v>924.01</v>
      </c>
      <c r="Q450" s="89">
        <v>7.19</v>
      </c>
      <c r="R450" s="89">
        <v>28.24</v>
      </c>
      <c r="S450" s="89">
        <v>13.06</v>
      </c>
      <c r="T450" s="91">
        <v>0.1</v>
      </c>
    </row>
    <row r="451" spans="1:20" s="1" customFormat="1" x14ac:dyDescent="0.3">
      <c r="A451" s="205" t="s">
        <v>13</v>
      </c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</row>
    <row r="452" spans="1:20" s="1" customFormat="1" x14ac:dyDescent="0.3">
      <c r="A452" s="90" t="s">
        <v>272</v>
      </c>
      <c r="B452" s="115" t="s">
        <v>193</v>
      </c>
      <c r="C452" s="140">
        <v>60</v>
      </c>
      <c r="D452" s="89">
        <v>0.46</v>
      </c>
      <c r="E452" s="89">
        <v>3.06</v>
      </c>
      <c r="F452" s="89">
        <v>1.65</v>
      </c>
      <c r="G452" s="89">
        <v>35.94</v>
      </c>
      <c r="H452" s="89">
        <v>0.02</v>
      </c>
      <c r="I452" s="89">
        <v>0.02</v>
      </c>
      <c r="J452" s="89">
        <v>4.26</v>
      </c>
      <c r="K452" s="91">
        <v>4.8</v>
      </c>
      <c r="L452" s="92"/>
      <c r="M452" s="89">
        <v>14.93</v>
      </c>
      <c r="N452" s="89">
        <v>25.67</v>
      </c>
      <c r="O452" s="89">
        <v>8.0500000000000007</v>
      </c>
      <c r="P452" s="89">
        <v>83.46</v>
      </c>
      <c r="Q452" s="89">
        <v>0.37</v>
      </c>
      <c r="R452" s="89">
        <v>0.19</v>
      </c>
      <c r="S452" s="89">
        <v>1.71</v>
      </c>
      <c r="T452" s="92"/>
    </row>
    <row r="453" spans="1:20" s="1" customFormat="1" x14ac:dyDescent="0.3">
      <c r="A453" s="89" t="s">
        <v>251</v>
      </c>
      <c r="B453" s="115" t="s">
        <v>541</v>
      </c>
      <c r="C453" s="140">
        <v>210</v>
      </c>
      <c r="D453" s="89">
        <v>4.63</v>
      </c>
      <c r="E453" s="89">
        <v>6.66</v>
      </c>
      <c r="F453" s="91">
        <v>11.4</v>
      </c>
      <c r="G453" s="89">
        <v>124.71</v>
      </c>
      <c r="H453" s="89">
        <v>7.0000000000000007E-2</v>
      </c>
      <c r="I453" s="89">
        <v>0.08</v>
      </c>
      <c r="J453" s="89">
        <v>28.61</v>
      </c>
      <c r="K453" s="89">
        <v>172.02</v>
      </c>
      <c r="L453" s="92"/>
      <c r="M453" s="91">
        <v>25.8</v>
      </c>
      <c r="N453" s="91">
        <v>78.7</v>
      </c>
      <c r="O453" s="89">
        <v>22.17</v>
      </c>
      <c r="P453" s="89">
        <v>281.31</v>
      </c>
      <c r="Q453" s="90">
        <v>1</v>
      </c>
      <c r="R453" s="91">
        <v>1.7</v>
      </c>
      <c r="S453" s="89">
        <v>2.88</v>
      </c>
      <c r="T453" s="89">
        <v>0.03</v>
      </c>
    </row>
    <row r="454" spans="1:20" s="1" customFormat="1" ht="33" x14ac:dyDescent="0.3">
      <c r="A454" s="89" t="s">
        <v>624</v>
      </c>
      <c r="B454" s="115" t="s">
        <v>207</v>
      </c>
      <c r="C454" s="140">
        <v>95</v>
      </c>
      <c r="D454" s="89">
        <v>21.71</v>
      </c>
      <c r="E454" s="89">
        <v>11.14</v>
      </c>
      <c r="F454" s="92">
        <v>7.0000000000000007E-2</v>
      </c>
      <c r="G454" s="89">
        <v>193.12</v>
      </c>
      <c r="H454" s="91">
        <v>0.1</v>
      </c>
      <c r="I454" s="89">
        <v>0.23</v>
      </c>
      <c r="J454" s="92">
        <v>0</v>
      </c>
      <c r="K454" s="91">
        <v>30.2</v>
      </c>
      <c r="L454" s="92">
        <v>7.0000000000000007E-2</v>
      </c>
      <c r="M454" s="89">
        <v>9.6399999999999988</v>
      </c>
      <c r="N454" s="89">
        <v>205.21</v>
      </c>
      <c r="O454" s="89">
        <v>25.37</v>
      </c>
      <c r="P454" s="89">
        <v>267.72000000000003</v>
      </c>
      <c r="Q454" s="91">
        <v>0.91</v>
      </c>
      <c r="R454" s="89">
        <v>25.240000000000002</v>
      </c>
      <c r="S454" s="92">
        <v>0</v>
      </c>
      <c r="T454" s="92">
        <v>0</v>
      </c>
    </row>
    <row r="455" spans="1:20" s="1" customFormat="1" x14ac:dyDescent="0.3">
      <c r="A455" s="90" t="s">
        <v>231</v>
      </c>
      <c r="B455" s="115" t="s">
        <v>47</v>
      </c>
      <c r="C455" s="140">
        <v>150</v>
      </c>
      <c r="D455" s="89">
        <v>6.34</v>
      </c>
      <c r="E455" s="89">
        <v>5.28</v>
      </c>
      <c r="F455" s="89">
        <v>28.62</v>
      </c>
      <c r="G455" s="89">
        <v>187.05</v>
      </c>
      <c r="H455" s="89">
        <v>0.22</v>
      </c>
      <c r="I455" s="89">
        <v>0.11</v>
      </c>
      <c r="J455" s="92"/>
      <c r="K455" s="91">
        <v>23.5</v>
      </c>
      <c r="L455" s="89">
        <v>7.0000000000000007E-2</v>
      </c>
      <c r="M455" s="89">
        <v>11.94</v>
      </c>
      <c r="N455" s="89">
        <v>150.65</v>
      </c>
      <c r="O455" s="89">
        <v>100.07</v>
      </c>
      <c r="P455" s="89">
        <v>191.52</v>
      </c>
      <c r="Q455" s="89">
        <v>3.37</v>
      </c>
      <c r="R455" s="91">
        <v>2.9</v>
      </c>
      <c r="S455" s="89">
        <v>1.65</v>
      </c>
      <c r="T455" s="89">
        <v>0.01</v>
      </c>
    </row>
    <row r="456" spans="1:20" s="1" customFormat="1" x14ac:dyDescent="0.3">
      <c r="A456" s="90" t="s">
        <v>247</v>
      </c>
      <c r="B456" s="115" t="s">
        <v>91</v>
      </c>
      <c r="C456" s="140">
        <v>200</v>
      </c>
      <c r="D456" s="89">
        <v>0.14000000000000001</v>
      </c>
      <c r="E456" s="91">
        <v>0.1</v>
      </c>
      <c r="F456" s="89">
        <v>12.62</v>
      </c>
      <c r="G456" s="89">
        <v>53.09</v>
      </c>
      <c r="H456" s="92"/>
      <c r="I456" s="92"/>
      <c r="J456" s="90">
        <v>3</v>
      </c>
      <c r="K456" s="91">
        <v>1.6</v>
      </c>
      <c r="L456" s="92"/>
      <c r="M456" s="89">
        <v>5.33</v>
      </c>
      <c r="N456" s="91">
        <v>3.2</v>
      </c>
      <c r="O456" s="91">
        <v>1.4</v>
      </c>
      <c r="P456" s="89">
        <v>18.329999999999998</v>
      </c>
      <c r="Q456" s="89">
        <v>0.11</v>
      </c>
      <c r="R456" s="92"/>
      <c r="S456" s="92"/>
      <c r="T456" s="92"/>
    </row>
    <row r="457" spans="1:20" s="1" customFormat="1" x14ac:dyDescent="0.3">
      <c r="A457" s="116"/>
      <c r="B457" s="115" t="s">
        <v>465</v>
      </c>
      <c r="C457" s="140">
        <v>80</v>
      </c>
      <c r="D457" s="89">
        <v>5.43</v>
      </c>
      <c r="E457" s="89">
        <v>3.54</v>
      </c>
      <c r="F457" s="89">
        <v>33.93</v>
      </c>
      <c r="G457" s="89">
        <v>191.94</v>
      </c>
      <c r="H457" s="89">
        <v>0.21</v>
      </c>
      <c r="I457" s="89">
        <v>0.08</v>
      </c>
      <c r="J457" s="92"/>
      <c r="K457" s="89">
        <v>3.48</v>
      </c>
      <c r="L457" s="92"/>
      <c r="M457" s="89">
        <v>107.36</v>
      </c>
      <c r="N457" s="89">
        <v>122.32</v>
      </c>
      <c r="O457" s="91">
        <v>50.4</v>
      </c>
      <c r="P457" s="91">
        <v>90.6</v>
      </c>
      <c r="Q457" s="89">
        <v>2.13</v>
      </c>
      <c r="R457" s="89">
        <v>6.25</v>
      </c>
      <c r="S457" s="89">
        <v>0.51</v>
      </c>
      <c r="T457" s="92"/>
    </row>
    <row r="458" spans="1:20" s="1" customFormat="1" x14ac:dyDescent="0.3">
      <c r="A458" s="90" t="s">
        <v>228</v>
      </c>
      <c r="B458" s="115" t="s">
        <v>51</v>
      </c>
      <c r="C458" s="140">
        <v>100</v>
      </c>
      <c r="D458" s="91">
        <v>0.4</v>
      </c>
      <c r="E458" s="91">
        <v>0.3</v>
      </c>
      <c r="F458" s="91">
        <v>10.3</v>
      </c>
      <c r="G458" s="90">
        <v>47</v>
      </c>
      <c r="H458" s="89">
        <v>0.02</v>
      </c>
      <c r="I458" s="89">
        <v>0.03</v>
      </c>
      <c r="J458" s="90">
        <v>5</v>
      </c>
      <c r="K458" s="90">
        <v>2</v>
      </c>
      <c r="L458" s="92"/>
      <c r="M458" s="90">
        <v>19</v>
      </c>
      <c r="N458" s="90">
        <v>16</v>
      </c>
      <c r="O458" s="90">
        <v>12</v>
      </c>
      <c r="P458" s="90">
        <v>155</v>
      </c>
      <c r="Q458" s="91">
        <v>2.2999999999999998</v>
      </c>
      <c r="R458" s="91">
        <v>0.1</v>
      </c>
      <c r="S458" s="90">
        <v>1</v>
      </c>
      <c r="T458" s="89">
        <v>0.01</v>
      </c>
    </row>
    <row r="459" spans="1:20" s="1" customFormat="1" x14ac:dyDescent="0.3">
      <c r="A459" s="208" t="s">
        <v>49</v>
      </c>
      <c r="B459" s="209"/>
      <c r="C459" s="140">
        <f>SUM(C452:C458)</f>
        <v>895</v>
      </c>
      <c r="D459" s="89">
        <v>39.11</v>
      </c>
      <c r="E459" s="89">
        <v>30.08</v>
      </c>
      <c r="F459" s="89">
        <v>98.59</v>
      </c>
      <c r="G459" s="89">
        <v>832.85</v>
      </c>
      <c r="H459" s="89">
        <v>0.64</v>
      </c>
      <c r="I459" s="89">
        <v>0.55000000000000004</v>
      </c>
      <c r="J459" s="89">
        <v>40.869999999999997</v>
      </c>
      <c r="K459" s="91">
        <v>237.6</v>
      </c>
      <c r="L459" s="89">
        <v>0.14000000000000001</v>
      </c>
      <c r="M459" s="90">
        <v>194</v>
      </c>
      <c r="N459" s="89">
        <v>601.75</v>
      </c>
      <c r="O459" s="89">
        <v>219.46</v>
      </c>
      <c r="P459" s="89">
        <v>1087.94</v>
      </c>
      <c r="Q459" s="89">
        <v>10.19</v>
      </c>
      <c r="R459" s="89">
        <v>36.380000000000003</v>
      </c>
      <c r="S459" s="89">
        <v>7.75</v>
      </c>
      <c r="T459" s="89">
        <v>0.05</v>
      </c>
    </row>
    <row r="460" spans="1:20" s="1" customFormat="1" x14ac:dyDescent="0.3">
      <c r="A460" s="205" t="s">
        <v>14</v>
      </c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</row>
    <row r="461" spans="1:20" s="1" customFormat="1" x14ac:dyDescent="0.3">
      <c r="A461" s="90" t="s">
        <v>604</v>
      </c>
      <c r="B461" s="115" t="s">
        <v>487</v>
      </c>
      <c r="C461" s="140">
        <v>75</v>
      </c>
      <c r="D461" s="89">
        <v>1.82</v>
      </c>
      <c r="E461" s="89">
        <v>0.03</v>
      </c>
      <c r="F461" s="89">
        <v>5.96</v>
      </c>
      <c r="G461" s="89">
        <v>31.73</v>
      </c>
      <c r="H461" s="92"/>
      <c r="I461" s="92"/>
      <c r="J461" s="89">
        <v>1.35</v>
      </c>
      <c r="K461" s="89">
        <v>1.53</v>
      </c>
      <c r="L461" s="92"/>
      <c r="M461" s="89">
        <v>3.48</v>
      </c>
      <c r="N461" s="91">
        <v>2.7</v>
      </c>
      <c r="O461" s="89">
        <v>2.34</v>
      </c>
      <c r="P461" s="89">
        <v>23.19</v>
      </c>
      <c r="Q461" s="89">
        <v>0.06</v>
      </c>
      <c r="R461" s="89">
        <v>0.01</v>
      </c>
      <c r="S461" s="89">
        <v>0.18</v>
      </c>
      <c r="T461" s="92"/>
    </row>
    <row r="462" spans="1:20" s="1" customFormat="1" x14ac:dyDescent="0.3">
      <c r="A462" s="122"/>
      <c r="B462" s="115" t="s">
        <v>182</v>
      </c>
      <c r="C462" s="140">
        <v>200</v>
      </c>
      <c r="D462" s="91">
        <v>5.4</v>
      </c>
      <c r="E462" s="90">
        <v>5</v>
      </c>
      <c r="F462" s="91">
        <v>21.6</v>
      </c>
      <c r="G462" s="90">
        <v>158</v>
      </c>
      <c r="H462" s="89">
        <v>0.06</v>
      </c>
      <c r="I462" s="89">
        <v>0.26</v>
      </c>
      <c r="J462" s="91">
        <v>1.8</v>
      </c>
      <c r="K462" s="90">
        <v>44</v>
      </c>
      <c r="L462" s="89">
        <v>0.06</v>
      </c>
      <c r="M462" s="90">
        <v>242</v>
      </c>
      <c r="N462" s="90">
        <v>188</v>
      </c>
      <c r="O462" s="90">
        <v>30</v>
      </c>
      <c r="P462" s="90">
        <v>272</v>
      </c>
      <c r="Q462" s="91">
        <v>0.2</v>
      </c>
      <c r="R462" s="90">
        <v>4</v>
      </c>
      <c r="S462" s="90">
        <v>18</v>
      </c>
      <c r="T462" s="89">
        <v>0.04</v>
      </c>
    </row>
    <row r="463" spans="1:20" s="1" customFormat="1" x14ac:dyDescent="0.3">
      <c r="A463" s="90" t="s">
        <v>228</v>
      </c>
      <c r="B463" s="115" t="s">
        <v>92</v>
      </c>
      <c r="C463" s="140">
        <v>100</v>
      </c>
      <c r="D463" s="91">
        <v>1.5</v>
      </c>
      <c r="E463" s="91">
        <v>0.5</v>
      </c>
      <c r="F463" s="90">
        <v>21</v>
      </c>
      <c r="G463" s="90">
        <v>96</v>
      </c>
      <c r="H463" s="89">
        <v>0.04</v>
      </c>
      <c r="I463" s="89">
        <v>0.05</v>
      </c>
      <c r="J463" s="90">
        <v>10</v>
      </c>
      <c r="K463" s="90">
        <v>20</v>
      </c>
      <c r="L463" s="92"/>
      <c r="M463" s="90">
        <v>8</v>
      </c>
      <c r="N463" s="90">
        <v>28</v>
      </c>
      <c r="O463" s="90">
        <v>42</v>
      </c>
      <c r="P463" s="90">
        <v>348</v>
      </c>
      <c r="Q463" s="91">
        <v>0.6</v>
      </c>
      <c r="R463" s="90">
        <v>1</v>
      </c>
      <c r="S463" s="89">
        <v>0.05</v>
      </c>
      <c r="T463" s="92"/>
    </row>
    <row r="464" spans="1:20" s="1" customFormat="1" x14ac:dyDescent="0.3">
      <c r="A464" s="208" t="s">
        <v>74</v>
      </c>
      <c r="B464" s="209"/>
      <c r="C464" s="140">
        <f>SUM(C461:C463)</f>
        <v>375</v>
      </c>
      <c r="D464" s="89">
        <v>8.7200000000000006</v>
      </c>
      <c r="E464" s="89">
        <v>5.53</v>
      </c>
      <c r="F464" s="89">
        <v>48.56</v>
      </c>
      <c r="G464" s="89">
        <v>285.73</v>
      </c>
      <c r="H464" s="91">
        <v>0.1</v>
      </c>
      <c r="I464" s="89">
        <v>0.31</v>
      </c>
      <c r="J464" s="89">
        <v>13.15</v>
      </c>
      <c r="K464" s="89">
        <v>65.53</v>
      </c>
      <c r="L464" s="89">
        <v>0.06</v>
      </c>
      <c r="M464" s="89">
        <v>253.48</v>
      </c>
      <c r="N464" s="91">
        <v>218.7</v>
      </c>
      <c r="O464" s="89">
        <v>74.34</v>
      </c>
      <c r="P464" s="89">
        <v>643.19000000000005</v>
      </c>
      <c r="Q464" s="89">
        <v>0.86</v>
      </c>
      <c r="R464" s="89">
        <v>5.01</v>
      </c>
      <c r="S464" s="89">
        <v>18.23</v>
      </c>
      <c r="T464" s="89">
        <v>0.04</v>
      </c>
    </row>
    <row r="465" spans="1:20" s="1" customFormat="1" x14ac:dyDescent="0.3">
      <c r="A465" s="208" t="s">
        <v>50</v>
      </c>
      <c r="B465" s="209"/>
      <c r="C465" s="140">
        <f>C450+C459+C464</f>
        <v>1860</v>
      </c>
      <c r="D465" s="89">
        <v>74.08</v>
      </c>
      <c r="E465" s="89">
        <v>60.41</v>
      </c>
      <c r="F465" s="89">
        <v>223.26</v>
      </c>
      <c r="G465" s="89">
        <v>1757.43</v>
      </c>
      <c r="H465" s="89">
        <v>1.19</v>
      </c>
      <c r="I465" s="89">
        <v>1.18</v>
      </c>
      <c r="J465" s="89">
        <v>89.22</v>
      </c>
      <c r="K465" s="89">
        <v>439.82</v>
      </c>
      <c r="L465" s="91">
        <v>0.4</v>
      </c>
      <c r="M465" s="89">
        <v>570.61</v>
      </c>
      <c r="N465" s="89">
        <v>1202.28</v>
      </c>
      <c r="O465" s="89">
        <v>409.26</v>
      </c>
      <c r="P465" s="89">
        <v>2655.14</v>
      </c>
      <c r="Q465" s="89">
        <v>18.239999999999998</v>
      </c>
      <c r="R465" s="89">
        <v>69.63</v>
      </c>
      <c r="S465" s="89">
        <v>39.04</v>
      </c>
      <c r="T465" s="89">
        <v>0.19</v>
      </c>
    </row>
    <row r="466" spans="1:20" s="1" customFormat="1" x14ac:dyDescent="0.3">
      <c r="A466" s="118"/>
      <c r="B466" s="125"/>
      <c r="C466" s="141"/>
      <c r="D466" s="119"/>
      <c r="E466" s="119"/>
      <c r="F466" s="119"/>
      <c r="G466" s="119"/>
      <c r="H466" s="119"/>
      <c r="I466" s="119"/>
      <c r="J466" s="119"/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</row>
    <row r="467" spans="1:20" s="1" customFormat="1" x14ac:dyDescent="0.3">
      <c r="A467" s="196"/>
      <c r="B467" s="196"/>
      <c r="C467" s="196"/>
      <c r="D467" s="196"/>
      <c r="E467" s="196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</row>
    <row r="468" spans="1:20" s="1" customFormat="1" x14ac:dyDescent="0.3">
      <c r="A468" s="197"/>
      <c r="B468" s="197"/>
      <c r="C468" s="141"/>
      <c r="D468" s="120"/>
      <c r="E468" s="121"/>
      <c r="F468" s="119"/>
      <c r="G468" s="119"/>
      <c r="H468" s="120"/>
      <c r="I468" s="120"/>
      <c r="J468" s="120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</row>
    <row r="469" spans="1:20" s="1" customFormat="1" x14ac:dyDescent="0.3">
      <c r="A469" s="198"/>
      <c r="B469" s="198"/>
      <c r="C469" s="141"/>
      <c r="D469" s="120"/>
      <c r="E469" s="119"/>
      <c r="F469" s="119"/>
      <c r="G469" s="119"/>
      <c r="H469" s="120"/>
      <c r="I469" s="120"/>
      <c r="J469" s="120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</row>
    <row r="470" spans="1:20" s="1" customFormat="1" x14ac:dyDescent="0.3">
      <c r="A470" s="199" t="s">
        <v>27</v>
      </c>
      <c r="B470" s="199" t="s">
        <v>28</v>
      </c>
      <c r="C470" s="199" t="s">
        <v>581</v>
      </c>
      <c r="D470" s="206" t="s">
        <v>30</v>
      </c>
      <c r="E470" s="206"/>
      <c r="F470" s="206"/>
      <c r="G470" s="199" t="s">
        <v>582</v>
      </c>
      <c r="H470" s="206" t="s">
        <v>32</v>
      </c>
      <c r="I470" s="206"/>
      <c r="J470" s="206"/>
      <c r="K470" s="206"/>
      <c r="L470" s="206"/>
      <c r="M470" s="206" t="s">
        <v>33</v>
      </c>
      <c r="N470" s="206"/>
      <c r="O470" s="206"/>
      <c r="P470" s="206"/>
      <c r="Q470" s="206"/>
      <c r="R470" s="206"/>
      <c r="S470" s="206"/>
      <c r="T470" s="206"/>
    </row>
    <row r="471" spans="1:20" s="1" customFormat="1" x14ac:dyDescent="0.3">
      <c r="A471" s="200"/>
      <c r="B471" s="201"/>
      <c r="C471" s="200"/>
      <c r="D471" s="114" t="s">
        <v>34</v>
      </c>
      <c r="E471" s="114" t="s">
        <v>35</v>
      </c>
      <c r="F471" s="114" t="s">
        <v>36</v>
      </c>
      <c r="G471" s="200"/>
      <c r="H471" s="114" t="s">
        <v>37</v>
      </c>
      <c r="I471" s="114" t="s">
        <v>583</v>
      </c>
      <c r="J471" s="114" t="s">
        <v>584</v>
      </c>
      <c r="K471" s="114" t="s">
        <v>585</v>
      </c>
      <c r="L471" s="114" t="s">
        <v>586</v>
      </c>
      <c r="M471" s="114" t="s">
        <v>38</v>
      </c>
      <c r="N471" s="114" t="s">
        <v>39</v>
      </c>
      <c r="O471" s="114" t="s">
        <v>40</v>
      </c>
      <c r="P471" s="114" t="s">
        <v>587</v>
      </c>
      <c r="Q471" s="114" t="s">
        <v>41</v>
      </c>
      <c r="R471" s="114" t="s">
        <v>413</v>
      </c>
      <c r="S471" s="114" t="s">
        <v>412</v>
      </c>
      <c r="T471" s="114" t="s">
        <v>414</v>
      </c>
    </row>
    <row r="472" spans="1:20" s="1" customFormat="1" x14ac:dyDescent="0.3">
      <c r="A472" s="88">
        <v>1</v>
      </c>
      <c r="B472" s="124">
        <v>2</v>
      </c>
      <c r="C472" s="140">
        <v>3</v>
      </c>
      <c r="D472" s="88">
        <v>4</v>
      </c>
      <c r="E472" s="88">
        <v>5</v>
      </c>
      <c r="F472" s="88">
        <v>6</v>
      </c>
      <c r="G472" s="88">
        <v>7</v>
      </c>
      <c r="H472" s="88">
        <v>8</v>
      </c>
      <c r="I472" s="88">
        <v>9</v>
      </c>
      <c r="J472" s="88">
        <v>10</v>
      </c>
      <c r="K472" s="88">
        <v>11</v>
      </c>
      <c r="L472" s="88">
        <v>12</v>
      </c>
      <c r="M472" s="88">
        <v>13</v>
      </c>
      <c r="N472" s="88">
        <v>14</v>
      </c>
      <c r="O472" s="88">
        <v>15</v>
      </c>
      <c r="P472" s="88">
        <v>16</v>
      </c>
      <c r="Q472" s="88">
        <v>17</v>
      </c>
      <c r="R472" s="88">
        <v>18</v>
      </c>
      <c r="S472" s="88">
        <v>19</v>
      </c>
      <c r="T472" s="88">
        <v>20</v>
      </c>
    </row>
    <row r="473" spans="1:20" s="1" customFormat="1" x14ac:dyDescent="0.3">
      <c r="A473" s="205" t="s">
        <v>633</v>
      </c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</row>
    <row r="474" spans="1:20" s="1" customFormat="1" x14ac:dyDescent="0.3">
      <c r="A474" s="205" t="s">
        <v>42</v>
      </c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</row>
    <row r="475" spans="1:20" s="1" customFormat="1" x14ac:dyDescent="0.3">
      <c r="A475" s="90" t="s">
        <v>223</v>
      </c>
      <c r="B475" s="115" t="s">
        <v>43</v>
      </c>
      <c r="C475" s="140">
        <v>10</v>
      </c>
      <c r="D475" s="89">
        <v>0.08</v>
      </c>
      <c r="E475" s="89">
        <v>7.25</v>
      </c>
      <c r="F475" s="89">
        <v>0.13</v>
      </c>
      <c r="G475" s="91">
        <v>66.099999999999994</v>
      </c>
      <c r="H475" s="92"/>
      <c r="I475" s="89">
        <v>0.01</v>
      </c>
      <c r="J475" s="92"/>
      <c r="K475" s="90">
        <v>45</v>
      </c>
      <c r="L475" s="89">
        <v>0.13</v>
      </c>
      <c r="M475" s="91">
        <v>2.4</v>
      </c>
      <c r="N475" s="90">
        <v>3</v>
      </c>
      <c r="O475" s="89">
        <v>0.05</v>
      </c>
      <c r="P475" s="90">
        <v>3</v>
      </c>
      <c r="Q475" s="89">
        <v>0.02</v>
      </c>
      <c r="R475" s="91">
        <v>0.1</v>
      </c>
      <c r="S475" s="92"/>
      <c r="T475" s="92"/>
    </row>
    <row r="476" spans="1:20" s="1" customFormat="1" x14ac:dyDescent="0.3">
      <c r="A476" s="90" t="s">
        <v>224</v>
      </c>
      <c r="B476" s="115" t="s">
        <v>44</v>
      </c>
      <c r="C476" s="140">
        <v>20</v>
      </c>
      <c r="D476" s="89">
        <v>4.6399999999999997</v>
      </c>
      <c r="E476" s="91">
        <v>5.9</v>
      </c>
      <c r="F476" s="92"/>
      <c r="G476" s="91">
        <v>72.8</v>
      </c>
      <c r="H476" s="89">
        <v>0.01</v>
      </c>
      <c r="I476" s="89">
        <v>0.06</v>
      </c>
      <c r="J476" s="89">
        <v>0.14000000000000001</v>
      </c>
      <c r="K476" s="91">
        <v>57.6</v>
      </c>
      <c r="L476" s="89">
        <v>0.19</v>
      </c>
      <c r="M476" s="90">
        <v>176</v>
      </c>
      <c r="N476" s="90">
        <v>100</v>
      </c>
      <c r="O476" s="90">
        <v>7</v>
      </c>
      <c r="P476" s="91">
        <v>17.600000000000001</v>
      </c>
      <c r="Q476" s="91">
        <v>0.2</v>
      </c>
      <c r="R476" s="91">
        <v>2.9</v>
      </c>
      <c r="S476" s="91">
        <v>1.8</v>
      </c>
      <c r="T476" s="89">
        <v>0.01</v>
      </c>
    </row>
    <row r="477" spans="1:20" s="1" customFormat="1" x14ac:dyDescent="0.3">
      <c r="A477" s="90" t="s">
        <v>225</v>
      </c>
      <c r="B477" s="115" t="s">
        <v>76</v>
      </c>
      <c r="C477" s="140">
        <v>40</v>
      </c>
      <c r="D477" s="89">
        <v>5.08</v>
      </c>
      <c r="E477" s="91">
        <v>4.5999999999999996</v>
      </c>
      <c r="F477" s="89">
        <v>0.28000000000000003</v>
      </c>
      <c r="G477" s="91">
        <v>62.8</v>
      </c>
      <c r="H477" s="89">
        <v>0.03</v>
      </c>
      <c r="I477" s="89">
        <v>0.18</v>
      </c>
      <c r="J477" s="92"/>
      <c r="K477" s="90">
        <v>104</v>
      </c>
      <c r="L477" s="89">
        <v>0.88</v>
      </c>
      <c r="M477" s="90">
        <v>22</v>
      </c>
      <c r="N477" s="91">
        <v>76.8</v>
      </c>
      <c r="O477" s="91">
        <v>4.8</v>
      </c>
      <c r="P477" s="90">
        <v>56</v>
      </c>
      <c r="Q477" s="90">
        <v>1</v>
      </c>
      <c r="R477" s="89">
        <v>12.28</v>
      </c>
      <c r="S477" s="90">
        <v>8</v>
      </c>
      <c r="T477" s="89">
        <v>0.02</v>
      </c>
    </row>
    <row r="478" spans="1:20" s="1" customFormat="1" x14ac:dyDescent="0.3">
      <c r="A478" s="89" t="s">
        <v>275</v>
      </c>
      <c r="B478" s="115" t="s">
        <v>513</v>
      </c>
      <c r="C478" s="140">
        <v>200</v>
      </c>
      <c r="D478" s="89">
        <v>5.98</v>
      </c>
      <c r="E478" s="89">
        <v>2.94</v>
      </c>
      <c r="F478" s="89">
        <v>40.35</v>
      </c>
      <c r="G478" s="89">
        <v>212.49</v>
      </c>
      <c r="H478" s="89">
        <v>0.08</v>
      </c>
      <c r="I478" s="89">
        <v>0.17</v>
      </c>
      <c r="J478" s="91">
        <v>1.3</v>
      </c>
      <c r="K478" s="90">
        <v>22</v>
      </c>
      <c r="L478" s="89">
        <v>0.05</v>
      </c>
      <c r="M478" s="89">
        <v>125.45</v>
      </c>
      <c r="N478" s="89">
        <v>156.38</v>
      </c>
      <c r="O478" s="89">
        <v>36.11</v>
      </c>
      <c r="P478" s="89">
        <v>190.14</v>
      </c>
      <c r="Q478" s="89">
        <v>0.56000000000000005</v>
      </c>
      <c r="R478" s="89">
        <v>7.64</v>
      </c>
      <c r="S478" s="89">
        <v>9.6199999999999992</v>
      </c>
      <c r="T478" s="89">
        <v>0.04</v>
      </c>
    </row>
    <row r="479" spans="1:20" s="1" customFormat="1" x14ac:dyDescent="0.3">
      <c r="A479" s="89" t="s">
        <v>450</v>
      </c>
      <c r="B479" s="115" t="s">
        <v>55</v>
      </c>
      <c r="C479" s="140">
        <v>200</v>
      </c>
      <c r="D479" s="89">
        <v>0.25</v>
      </c>
      <c r="E479" s="89">
        <v>0.06</v>
      </c>
      <c r="F479" s="89">
        <v>11.62</v>
      </c>
      <c r="G479" s="89">
        <v>48.63</v>
      </c>
      <c r="H479" s="92"/>
      <c r="I479" s="89">
        <v>0.01</v>
      </c>
      <c r="J479" s="89">
        <v>1.1499999999999999</v>
      </c>
      <c r="K479" s="89">
        <v>1.06</v>
      </c>
      <c r="L479" s="92"/>
      <c r="M479" s="89">
        <v>7.03</v>
      </c>
      <c r="N479" s="89">
        <v>9.36</v>
      </c>
      <c r="O479" s="89">
        <v>4.8899999999999997</v>
      </c>
      <c r="P479" s="89">
        <v>31.43</v>
      </c>
      <c r="Q479" s="89">
        <v>0.88</v>
      </c>
      <c r="R479" s="92"/>
      <c r="S479" s="92"/>
      <c r="T479" s="92"/>
    </row>
    <row r="480" spans="1:20" s="1" customFormat="1" x14ac:dyDescent="0.3">
      <c r="A480" s="122"/>
      <c r="B480" s="115" t="s">
        <v>465</v>
      </c>
      <c r="C480" s="140">
        <v>40</v>
      </c>
      <c r="D480" s="89">
        <v>2.99</v>
      </c>
      <c r="E480" s="89">
        <v>1.79</v>
      </c>
      <c r="F480" s="91">
        <v>18.399999999999999</v>
      </c>
      <c r="G480" s="89">
        <v>103.03</v>
      </c>
      <c r="H480" s="89">
        <v>0.12</v>
      </c>
      <c r="I480" s="89">
        <v>0.05</v>
      </c>
      <c r="J480" s="92"/>
      <c r="K480" s="89">
        <v>1.74</v>
      </c>
      <c r="L480" s="92"/>
      <c r="M480" s="89">
        <v>54.52</v>
      </c>
      <c r="N480" s="89">
        <v>66.16</v>
      </c>
      <c r="O480" s="89">
        <v>26.16</v>
      </c>
      <c r="P480" s="91">
        <v>47.9</v>
      </c>
      <c r="Q480" s="89">
        <v>1.1399999999999999</v>
      </c>
      <c r="R480" s="89">
        <v>3.24</v>
      </c>
      <c r="S480" s="89">
        <v>0.25</v>
      </c>
      <c r="T480" s="92"/>
    </row>
    <row r="481" spans="1:20" s="1" customFormat="1" x14ac:dyDescent="0.3">
      <c r="A481" s="90" t="s">
        <v>228</v>
      </c>
      <c r="B481" s="115" t="s">
        <v>51</v>
      </c>
      <c r="C481" s="140">
        <v>100</v>
      </c>
      <c r="D481" s="91">
        <v>0.4</v>
      </c>
      <c r="E481" s="91">
        <v>0.3</v>
      </c>
      <c r="F481" s="91">
        <v>10.3</v>
      </c>
      <c r="G481" s="90">
        <v>47</v>
      </c>
      <c r="H481" s="89">
        <v>0.02</v>
      </c>
      <c r="I481" s="89">
        <v>0.03</v>
      </c>
      <c r="J481" s="90">
        <v>5</v>
      </c>
      <c r="K481" s="90">
        <v>2</v>
      </c>
      <c r="L481" s="92"/>
      <c r="M481" s="90">
        <v>19</v>
      </c>
      <c r="N481" s="90">
        <v>16</v>
      </c>
      <c r="O481" s="90">
        <v>12</v>
      </c>
      <c r="P481" s="90">
        <v>155</v>
      </c>
      <c r="Q481" s="91">
        <v>2.2999999999999998</v>
      </c>
      <c r="R481" s="91">
        <v>0.1</v>
      </c>
      <c r="S481" s="90">
        <v>1</v>
      </c>
      <c r="T481" s="89">
        <v>0.01</v>
      </c>
    </row>
    <row r="482" spans="1:20" s="1" customFormat="1" x14ac:dyDescent="0.3">
      <c r="A482" s="208" t="s">
        <v>46</v>
      </c>
      <c r="B482" s="209"/>
      <c r="C482" s="140">
        <f>SUM(C475:C481)</f>
        <v>610</v>
      </c>
      <c r="D482" s="89">
        <v>19.420000000000002</v>
      </c>
      <c r="E482" s="89">
        <v>22.84</v>
      </c>
      <c r="F482" s="89">
        <v>81.08</v>
      </c>
      <c r="G482" s="89">
        <v>612.85</v>
      </c>
      <c r="H482" s="89">
        <v>0.26</v>
      </c>
      <c r="I482" s="89">
        <v>0.51</v>
      </c>
      <c r="J482" s="89">
        <v>7.59</v>
      </c>
      <c r="K482" s="91">
        <v>233.4</v>
      </c>
      <c r="L482" s="89">
        <v>1.25</v>
      </c>
      <c r="M482" s="91">
        <v>406.4</v>
      </c>
      <c r="N482" s="91">
        <v>427.7</v>
      </c>
      <c r="O482" s="89">
        <v>91.01</v>
      </c>
      <c r="P482" s="89">
        <v>501.07</v>
      </c>
      <c r="Q482" s="91">
        <v>6.1</v>
      </c>
      <c r="R482" s="89">
        <v>26.26</v>
      </c>
      <c r="S482" s="89">
        <v>20.67</v>
      </c>
      <c r="T482" s="89">
        <v>0.08</v>
      </c>
    </row>
    <row r="483" spans="1:20" s="1" customFormat="1" x14ac:dyDescent="0.3">
      <c r="A483" s="205" t="s">
        <v>13</v>
      </c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</row>
    <row r="484" spans="1:20" s="1" customFormat="1" x14ac:dyDescent="0.3">
      <c r="A484" s="90" t="s">
        <v>452</v>
      </c>
      <c r="B484" s="115" t="s">
        <v>213</v>
      </c>
      <c r="C484" s="140">
        <v>60</v>
      </c>
      <c r="D484" s="89">
        <v>0.71</v>
      </c>
      <c r="E484" s="89">
        <v>4.09</v>
      </c>
      <c r="F484" s="89">
        <v>2.41</v>
      </c>
      <c r="G484" s="89">
        <v>50.27</v>
      </c>
      <c r="H484" s="89">
        <v>0.04</v>
      </c>
      <c r="I484" s="89">
        <v>0.13</v>
      </c>
      <c r="J484" s="91">
        <v>47.6</v>
      </c>
      <c r="K484" s="89">
        <v>127.31</v>
      </c>
      <c r="L484" s="92"/>
      <c r="M484" s="89">
        <v>16.71</v>
      </c>
      <c r="N484" s="89">
        <v>14.68</v>
      </c>
      <c r="O484" s="89">
        <v>10.36</v>
      </c>
      <c r="P484" s="89">
        <v>153.38</v>
      </c>
      <c r="Q484" s="89">
        <v>0.51</v>
      </c>
      <c r="R484" s="89">
        <v>0.19</v>
      </c>
      <c r="S484" s="89">
        <v>1.29</v>
      </c>
      <c r="T484" s="89">
        <v>0.02</v>
      </c>
    </row>
    <row r="485" spans="1:20" s="1" customFormat="1" x14ac:dyDescent="0.3">
      <c r="A485" s="89" t="s">
        <v>154</v>
      </c>
      <c r="B485" s="115" t="s">
        <v>567</v>
      </c>
      <c r="C485" s="140">
        <v>225</v>
      </c>
      <c r="D485" s="89">
        <v>5.8900000000000006</v>
      </c>
      <c r="E485" s="89">
        <v>4.6100000000000003</v>
      </c>
      <c r="F485" s="89">
        <v>8.84</v>
      </c>
      <c r="G485" s="89">
        <v>102.16000000000001</v>
      </c>
      <c r="H485" s="89">
        <v>0.08</v>
      </c>
      <c r="I485" s="89">
        <v>0.1</v>
      </c>
      <c r="J485" s="89">
        <v>16.440000000000001</v>
      </c>
      <c r="K485" s="89">
        <v>173.92</v>
      </c>
      <c r="L485" s="89">
        <v>0.01</v>
      </c>
      <c r="M485" s="91">
        <v>30.71</v>
      </c>
      <c r="N485" s="89">
        <v>84.87</v>
      </c>
      <c r="O485" s="89">
        <v>22.119999999999997</v>
      </c>
      <c r="P485" s="89">
        <v>370.14</v>
      </c>
      <c r="Q485" s="89">
        <v>0.81</v>
      </c>
      <c r="R485" s="89">
        <v>5.28</v>
      </c>
      <c r="S485" s="89">
        <v>4.0199999999999996</v>
      </c>
      <c r="T485" s="89">
        <v>0.02</v>
      </c>
    </row>
    <row r="486" spans="1:20" s="1" customFormat="1" x14ac:dyDescent="0.3">
      <c r="A486" s="90" t="s">
        <v>601</v>
      </c>
      <c r="B486" s="115" t="s">
        <v>602</v>
      </c>
      <c r="C486" s="140">
        <v>95</v>
      </c>
      <c r="D486" s="89">
        <v>12.7</v>
      </c>
      <c r="E486" s="89">
        <v>17</v>
      </c>
      <c r="F486" s="89">
        <v>9.09</v>
      </c>
      <c r="G486" s="89">
        <v>241.14</v>
      </c>
      <c r="H486" s="89">
        <v>0.34</v>
      </c>
      <c r="I486" s="89">
        <v>0.14000000000000001</v>
      </c>
      <c r="J486" s="91">
        <v>8.1999999999999993</v>
      </c>
      <c r="K486" s="89">
        <v>23.58</v>
      </c>
      <c r="L486" s="92">
        <v>7.0000000000000007E-2</v>
      </c>
      <c r="M486" s="91">
        <v>15.299999999999999</v>
      </c>
      <c r="N486" s="89">
        <v>146.07</v>
      </c>
      <c r="O486" s="91">
        <v>28.43</v>
      </c>
      <c r="P486" s="89">
        <v>425.79</v>
      </c>
      <c r="Q486" s="89">
        <v>1.2</v>
      </c>
      <c r="R486" s="89">
        <v>10.81</v>
      </c>
      <c r="S486" s="89">
        <v>6.96</v>
      </c>
      <c r="T486" s="89">
        <v>0.06</v>
      </c>
    </row>
    <row r="487" spans="1:20" s="1" customFormat="1" x14ac:dyDescent="0.3">
      <c r="A487" s="90" t="s">
        <v>280</v>
      </c>
      <c r="B487" s="115" t="s">
        <v>200</v>
      </c>
      <c r="C487" s="140">
        <v>150</v>
      </c>
      <c r="D487" s="91">
        <v>4.5</v>
      </c>
      <c r="E487" s="91">
        <v>1.9</v>
      </c>
      <c r="F487" s="89">
        <v>36.68</v>
      </c>
      <c r="G487" s="89">
        <v>182.24</v>
      </c>
      <c r="H487" s="89">
        <v>0.27</v>
      </c>
      <c r="I487" s="89">
        <v>0.16</v>
      </c>
      <c r="J487" s="90">
        <v>45</v>
      </c>
      <c r="K487" s="89">
        <v>6.75</v>
      </c>
      <c r="L487" s="92"/>
      <c r="M487" s="89">
        <v>24.34</v>
      </c>
      <c r="N487" s="91">
        <v>130.9</v>
      </c>
      <c r="O487" s="89">
        <v>51.86</v>
      </c>
      <c r="P487" s="89">
        <v>1278.05</v>
      </c>
      <c r="Q487" s="89">
        <v>2.04</v>
      </c>
      <c r="R487" s="89">
        <v>0.61</v>
      </c>
      <c r="S487" s="89">
        <v>11.25</v>
      </c>
      <c r="T487" s="89">
        <v>7.0000000000000007E-2</v>
      </c>
    </row>
    <row r="488" spans="1:20" s="1" customFormat="1" x14ac:dyDescent="0.3">
      <c r="A488" s="89" t="s">
        <v>266</v>
      </c>
      <c r="B488" s="115" t="s">
        <v>56</v>
      </c>
      <c r="C488" s="140">
        <v>200</v>
      </c>
      <c r="D488" s="89">
        <v>0.78</v>
      </c>
      <c r="E488" s="89">
        <v>0.05</v>
      </c>
      <c r="F488" s="89">
        <v>18.63</v>
      </c>
      <c r="G488" s="89">
        <v>78.69</v>
      </c>
      <c r="H488" s="89">
        <v>0.02</v>
      </c>
      <c r="I488" s="89">
        <v>0.03</v>
      </c>
      <c r="J488" s="91">
        <v>0.6</v>
      </c>
      <c r="K488" s="89">
        <v>87.45</v>
      </c>
      <c r="L488" s="92"/>
      <c r="M488" s="89">
        <v>24.33</v>
      </c>
      <c r="N488" s="91">
        <v>21.9</v>
      </c>
      <c r="O488" s="89">
        <v>15.75</v>
      </c>
      <c r="P488" s="89">
        <v>257.88</v>
      </c>
      <c r="Q488" s="89">
        <v>0.51</v>
      </c>
      <c r="R488" s="89">
        <v>0.33</v>
      </c>
      <c r="S488" s="89">
        <v>0.51</v>
      </c>
      <c r="T488" s="89">
        <v>0.01</v>
      </c>
    </row>
    <row r="489" spans="1:20" s="1" customFormat="1" x14ac:dyDescent="0.3">
      <c r="A489" s="116"/>
      <c r="B489" s="115" t="s">
        <v>465</v>
      </c>
      <c r="C489" s="140">
        <v>60</v>
      </c>
      <c r="D489" s="91">
        <v>4.5</v>
      </c>
      <c r="E489" s="89">
        <v>2.94</v>
      </c>
      <c r="F489" s="89">
        <v>27.88</v>
      </c>
      <c r="G489" s="91">
        <v>158.1</v>
      </c>
      <c r="H489" s="89">
        <v>0.18</v>
      </c>
      <c r="I489" s="89">
        <v>7.0000000000000007E-2</v>
      </c>
      <c r="J489" s="92"/>
      <c r="K489" s="89">
        <v>2.79</v>
      </c>
      <c r="L489" s="92"/>
      <c r="M489" s="89">
        <v>90.66</v>
      </c>
      <c r="N489" s="91">
        <v>102.5</v>
      </c>
      <c r="O489" s="89">
        <v>41.91</v>
      </c>
      <c r="P489" s="89">
        <v>76.510000000000005</v>
      </c>
      <c r="Q489" s="89">
        <v>1.78</v>
      </c>
      <c r="R489" s="89">
        <v>5.08</v>
      </c>
      <c r="S489" s="89">
        <v>0.44</v>
      </c>
      <c r="T489" s="92"/>
    </row>
    <row r="490" spans="1:20" s="1" customFormat="1" x14ac:dyDescent="0.3">
      <c r="A490" s="90" t="s">
        <v>228</v>
      </c>
      <c r="B490" s="115" t="s">
        <v>45</v>
      </c>
      <c r="C490" s="140">
        <v>100</v>
      </c>
      <c r="D490" s="91">
        <v>0.4</v>
      </c>
      <c r="E490" s="91">
        <v>0.4</v>
      </c>
      <c r="F490" s="91">
        <v>9.8000000000000007</v>
      </c>
      <c r="G490" s="90">
        <v>47</v>
      </c>
      <c r="H490" s="89">
        <v>0.03</v>
      </c>
      <c r="I490" s="89">
        <v>0.02</v>
      </c>
      <c r="J490" s="90">
        <v>10</v>
      </c>
      <c r="K490" s="90">
        <v>5</v>
      </c>
      <c r="L490" s="92"/>
      <c r="M490" s="90">
        <v>16</v>
      </c>
      <c r="N490" s="90">
        <v>11</v>
      </c>
      <c r="O490" s="90">
        <v>9</v>
      </c>
      <c r="P490" s="90">
        <v>278</v>
      </c>
      <c r="Q490" s="91">
        <v>2.2000000000000002</v>
      </c>
      <c r="R490" s="91">
        <v>0.3</v>
      </c>
      <c r="S490" s="90">
        <v>2</v>
      </c>
      <c r="T490" s="89">
        <v>0.01</v>
      </c>
    </row>
    <row r="491" spans="1:20" s="1" customFormat="1" x14ac:dyDescent="0.3">
      <c r="A491" s="208" t="s">
        <v>49</v>
      </c>
      <c r="B491" s="209"/>
      <c r="C491" s="140">
        <f>SUM(C484:C490)</f>
        <v>890</v>
      </c>
      <c r="D491" s="89">
        <v>29.48</v>
      </c>
      <c r="E491" s="89">
        <v>30.99</v>
      </c>
      <c r="F491" s="89">
        <v>113.33</v>
      </c>
      <c r="G491" s="91">
        <v>859.6</v>
      </c>
      <c r="H491" s="89">
        <v>0.96</v>
      </c>
      <c r="I491" s="89">
        <v>0.65</v>
      </c>
      <c r="J491" s="89">
        <v>127.84</v>
      </c>
      <c r="K491" s="91">
        <v>426.8</v>
      </c>
      <c r="L491" s="89">
        <v>0.08</v>
      </c>
      <c r="M491" s="89">
        <v>218.05</v>
      </c>
      <c r="N491" s="89">
        <v>511.92</v>
      </c>
      <c r="O491" s="89">
        <v>179.43</v>
      </c>
      <c r="P491" s="89">
        <v>2839.75</v>
      </c>
      <c r="Q491" s="89">
        <v>9.0500000000000007</v>
      </c>
      <c r="R491" s="91">
        <v>22.6</v>
      </c>
      <c r="S491" s="89">
        <v>26.47</v>
      </c>
      <c r="T491" s="89">
        <v>0.19</v>
      </c>
    </row>
    <row r="492" spans="1:20" s="1" customFormat="1" x14ac:dyDescent="0.3">
      <c r="A492" s="205" t="s">
        <v>14</v>
      </c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</row>
    <row r="493" spans="1:20" s="1" customFormat="1" x14ac:dyDescent="0.3">
      <c r="A493" s="117"/>
      <c r="B493" s="115" t="s">
        <v>649</v>
      </c>
      <c r="C493" s="140">
        <v>25</v>
      </c>
      <c r="D493" s="165">
        <v>2.5299999999999998</v>
      </c>
      <c r="E493" s="165">
        <v>5.03</v>
      </c>
      <c r="F493" s="165">
        <v>11.47</v>
      </c>
      <c r="G493" s="165">
        <v>101.71</v>
      </c>
      <c r="H493" s="165">
        <v>7.0000000000000007E-2</v>
      </c>
      <c r="I493" s="165">
        <v>0.05</v>
      </c>
      <c r="J493" s="165">
        <v>0.08</v>
      </c>
      <c r="K493" s="165">
        <v>20.329999999999998</v>
      </c>
      <c r="L493" s="165">
        <v>0.01</v>
      </c>
      <c r="M493" s="165">
        <v>23.02</v>
      </c>
      <c r="N493" s="165">
        <v>49.13</v>
      </c>
      <c r="O493" s="165">
        <v>8.91</v>
      </c>
      <c r="P493" s="165">
        <v>41.54</v>
      </c>
      <c r="Q493" s="165">
        <v>0.64</v>
      </c>
      <c r="R493" s="165">
        <v>0.93</v>
      </c>
      <c r="S493" s="165">
        <v>1.71</v>
      </c>
      <c r="T493" s="164"/>
    </row>
    <row r="494" spans="1:20" s="1" customFormat="1" x14ac:dyDescent="0.3">
      <c r="A494" s="90" t="s">
        <v>227</v>
      </c>
      <c r="B494" s="115" t="s">
        <v>11</v>
      </c>
      <c r="C494" s="140">
        <v>200</v>
      </c>
      <c r="D494" s="165">
        <v>0.26</v>
      </c>
      <c r="E494" s="165">
        <v>0.03</v>
      </c>
      <c r="F494" s="165">
        <v>11.26</v>
      </c>
      <c r="G494" s="165">
        <v>47.79</v>
      </c>
      <c r="H494" s="164"/>
      <c r="I494" s="165">
        <v>0.01</v>
      </c>
      <c r="J494" s="166">
        <v>2.9</v>
      </c>
      <c r="K494" s="165">
        <v>0.64</v>
      </c>
      <c r="L494" s="164"/>
      <c r="M494" s="165">
        <v>8.08</v>
      </c>
      <c r="N494" s="165">
        <v>9.7799999999999994</v>
      </c>
      <c r="O494" s="165">
        <v>5.24</v>
      </c>
      <c r="P494" s="165">
        <v>36.54</v>
      </c>
      <c r="Q494" s="166">
        <v>0.9</v>
      </c>
      <c r="R494" s="165">
        <v>0.03</v>
      </c>
      <c r="S494" s="165">
        <v>0.01</v>
      </c>
      <c r="T494" s="164"/>
    </row>
    <row r="495" spans="1:20" s="1" customFormat="1" x14ac:dyDescent="0.3">
      <c r="A495" s="89" t="s">
        <v>228</v>
      </c>
      <c r="B495" s="115" t="s">
        <v>110</v>
      </c>
      <c r="C495" s="140">
        <v>100</v>
      </c>
      <c r="D495" s="166">
        <v>0.8</v>
      </c>
      <c r="E495" s="166">
        <v>0.4</v>
      </c>
      <c r="F495" s="166">
        <v>8.1</v>
      </c>
      <c r="G495" s="163">
        <v>47</v>
      </c>
      <c r="H495" s="165">
        <v>0.02</v>
      </c>
      <c r="I495" s="165">
        <v>0.04</v>
      </c>
      <c r="J495" s="163">
        <v>180</v>
      </c>
      <c r="K495" s="163">
        <v>15</v>
      </c>
      <c r="L495" s="164"/>
      <c r="M495" s="163">
        <v>40</v>
      </c>
      <c r="N495" s="163">
        <v>34</v>
      </c>
      <c r="O495" s="163">
        <v>25</v>
      </c>
      <c r="P495" s="163">
        <v>300</v>
      </c>
      <c r="Q495" s="166">
        <v>0.8</v>
      </c>
      <c r="R495" s="166">
        <v>0.2</v>
      </c>
      <c r="S495" s="163">
        <v>2</v>
      </c>
      <c r="T495" s="165">
        <v>0.01</v>
      </c>
    </row>
    <row r="496" spans="1:20" s="1" customFormat="1" x14ac:dyDescent="0.3">
      <c r="A496" s="208" t="s">
        <v>74</v>
      </c>
      <c r="B496" s="209"/>
      <c r="C496" s="140">
        <f>SUM(C493:C495)</f>
        <v>325</v>
      </c>
      <c r="D496" s="165">
        <v>3.59</v>
      </c>
      <c r="E496" s="165">
        <v>5.46</v>
      </c>
      <c r="F496" s="165">
        <v>30.83</v>
      </c>
      <c r="G496" s="166">
        <v>196.5</v>
      </c>
      <c r="H496" s="165">
        <v>0.09</v>
      </c>
      <c r="I496" s="166">
        <v>0.1</v>
      </c>
      <c r="J496" s="165">
        <v>182.98</v>
      </c>
      <c r="K496" s="165">
        <v>35.97</v>
      </c>
      <c r="L496" s="165">
        <v>0.01</v>
      </c>
      <c r="M496" s="166">
        <v>71.099999999999994</v>
      </c>
      <c r="N496" s="165">
        <v>92.91</v>
      </c>
      <c r="O496" s="165">
        <v>39.15</v>
      </c>
      <c r="P496" s="165">
        <v>378.08</v>
      </c>
      <c r="Q496" s="165">
        <v>2.34</v>
      </c>
      <c r="R496" s="165">
        <v>1.1599999999999999</v>
      </c>
      <c r="S496" s="165">
        <v>3.72</v>
      </c>
      <c r="T496" s="165">
        <v>0.01</v>
      </c>
    </row>
    <row r="497" spans="1:20" s="1" customFormat="1" x14ac:dyDescent="0.3">
      <c r="A497" s="208" t="s">
        <v>50</v>
      </c>
      <c r="B497" s="209"/>
      <c r="C497" s="140">
        <f>C496+C491+C482</f>
        <v>1825</v>
      </c>
      <c r="D497" s="165">
        <v>52.49</v>
      </c>
      <c r="E497" s="165">
        <v>59.29</v>
      </c>
      <c r="F497" s="165">
        <v>225.24</v>
      </c>
      <c r="G497" s="165">
        <v>1668.95</v>
      </c>
      <c r="H497" s="165">
        <v>1.31</v>
      </c>
      <c r="I497" s="165">
        <v>1.26</v>
      </c>
      <c r="J497" s="165">
        <v>318.41000000000003</v>
      </c>
      <c r="K497" s="165">
        <v>696.17</v>
      </c>
      <c r="L497" s="165">
        <v>1.34</v>
      </c>
      <c r="M497" s="165">
        <v>695.55</v>
      </c>
      <c r="N497" s="165">
        <v>1032.53</v>
      </c>
      <c r="O497" s="165">
        <v>309.58999999999997</v>
      </c>
      <c r="P497" s="166">
        <v>3718.9</v>
      </c>
      <c r="Q497" s="165">
        <v>17.489999999999998</v>
      </c>
      <c r="R497" s="165">
        <v>50.02</v>
      </c>
      <c r="S497" s="165">
        <v>50.86</v>
      </c>
      <c r="T497" s="165">
        <v>0.28000000000000003</v>
      </c>
    </row>
    <row r="498" spans="1:20" s="1" customFormat="1" x14ac:dyDescent="0.3">
      <c r="A498" s="118"/>
      <c r="B498" s="125"/>
      <c r="C498" s="141"/>
      <c r="D498" s="119"/>
      <c r="E498" s="119"/>
      <c r="F498" s="119"/>
      <c r="G498" s="119"/>
      <c r="H498" s="119"/>
      <c r="I498" s="119"/>
      <c r="J498" s="119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</row>
    <row r="499" spans="1:20" s="1" customFormat="1" x14ac:dyDescent="0.3">
      <c r="A499" s="196"/>
      <c r="B499" s="196"/>
      <c r="C499" s="196"/>
      <c r="D499" s="196"/>
      <c r="E499" s="196"/>
      <c r="F499" s="196"/>
      <c r="G499" s="196"/>
      <c r="H499" s="196"/>
      <c r="I499" s="196"/>
      <c r="J499" s="196"/>
      <c r="K499" s="196"/>
      <c r="L499" s="196"/>
      <c r="M499" s="196"/>
      <c r="N499" s="196"/>
      <c r="O499" s="196"/>
      <c r="P499" s="196"/>
      <c r="Q499" s="196"/>
      <c r="R499" s="196"/>
      <c r="S499" s="196"/>
      <c r="T499" s="196"/>
    </row>
    <row r="500" spans="1:20" s="1" customFormat="1" x14ac:dyDescent="0.3">
      <c r="A500" s="197"/>
      <c r="B500" s="197"/>
      <c r="C500" s="141"/>
      <c r="D500" s="120"/>
      <c r="E500" s="121"/>
      <c r="F500" s="119"/>
      <c r="G500" s="119"/>
      <c r="H500" s="120"/>
      <c r="I500" s="120"/>
      <c r="J500" s="120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</row>
    <row r="501" spans="1:20" s="1" customFormat="1" x14ac:dyDescent="0.3">
      <c r="A501" s="198"/>
      <c r="B501" s="198"/>
      <c r="C501" s="141"/>
      <c r="D501" s="120"/>
      <c r="E501" s="119"/>
      <c r="F501" s="119"/>
      <c r="G501" s="119"/>
      <c r="H501" s="120"/>
      <c r="I501" s="120"/>
      <c r="J501" s="120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</row>
    <row r="502" spans="1:20" s="1" customFormat="1" x14ac:dyDescent="0.3">
      <c r="A502" s="199" t="s">
        <v>27</v>
      </c>
      <c r="B502" s="199" t="s">
        <v>28</v>
      </c>
      <c r="C502" s="199" t="s">
        <v>581</v>
      </c>
      <c r="D502" s="206" t="s">
        <v>30</v>
      </c>
      <c r="E502" s="206"/>
      <c r="F502" s="206"/>
      <c r="G502" s="199" t="s">
        <v>582</v>
      </c>
      <c r="H502" s="206" t="s">
        <v>32</v>
      </c>
      <c r="I502" s="206"/>
      <c r="J502" s="206"/>
      <c r="K502" s="206"/>
      <c r="L502" s="206"/>
      <c r="M502" s="206" t="s">
        <v>33</v>
      </c>
      <c r="N502" s="206"/>
      <c r="O502" s="206"/>
      <c r="P502" s="206"/>
      <c r="Q502" s="206"/>
      <c r="R502" s="206"/>
      <c r="S502" s="206"/>
      <c r="T502" s="206"/>
    </row>
    <row r="503" spans="1:20" s="1" customFormat="1" x14ac:dyDescent="0.3">
      <c r="A503" s="200"/>
      <c r="B503" s="201"/>
      <c r="C503" s="200"/>
      <c r="D503" s="114" t="s">
        <v>34</v>
      </c>
      <c r="E503" s="114" t="s">
        <v>35</v>
      </c>
      <c r="F503" s="114" t="s">
        <v>36</v>
      </c>
      <c r="G503" s="200"/>
      <c r="H503" s="114" t="s">
        <v>37</v>
      </c>
      <c r="I503" s="114" t="s">
        <v>583</v>
      </c>
      <c r="J503" s="114" t="s">
        <v>584</v>
      </c>
      <c r="K503" s="114" t="s">
        <v>585</v>
      </c>
      <c r="L503" s="114" t="s">
        <v>586</v>
      </c>
      <c r="M503" s="114" t="s">
        <v>38</v>
      </c>
      <c r="N503" s="114" t="s">
        <v>39</v>
      </c>
      <c r="O503" s="114" t="s">
        <v>40</v>
      </c>
      <c r="P503" s="114" t="s">
        <v>587</v>
      </c>
      <c r="Q503" s="114" t="s">
        <v>41</v>
      </c>
      <c r="R503" s="114" t="s">
        <v>413</v>
      </c>
      <c r="S503" s="114" t="s">
        <v>412</v>
      </c>
      <c r="T503" s="114" t="s">
        <v>414</v>
      </c>
    </row>
    <row r="504" spans="1:20" s="1" customFormat="1" x14ac:dyDescent="0.3">
      <c r="A504" s="88">
        <v>1</v>
      </c>
      <c r="B504" s="124">
        <v>2</v>
      </c>
      <c r="C504" s="140">
        <v>3</v>
      </c>
      <c r="D504" s="88">
        <v>4</v>
      </c>
      <c r="E504" s="88">
        <v>5</v>
      </c>
      <c r="F504" s="88">
        <v>6</v>
      </c>
      <c r="G504" s="88">
        <v>7</v>
      </c>
      <c r="H504" s="88">
        <v>8</v>
      </c>
      <c r="I504" s="88">
        <v>9</v>
      </c>
      <c r="J504" s="88">
        <v>10</v>
      </c>
      <c r="K504" s="88">
        <v>11</v>
      </c>
      <c r="L504" s="88">
        <v>12</v>
      </c>
      <c r="M504" s="88">
        <v>13</v>
      </c>
      <c r="N504" s="88">
        <v>14</v>
      </c>
      <c r="O504" s="88">
        <v>15</v>
      </c>
      <c r="P504" s="88">
        <v>16</v>
      </c>
      <c r="Q504" s="88">
        <v>17</v>
      </c>
      <c r="R504" s="88">
        <v>18</v>
      </c>
      <c r="S504" s="88">
        <v>19</v>
      </c>
      <c r="T504" s="88">
        <v>20</v>
      </c>
    </row>
    <row r="505" spans="1:20" s="1" customFormat="1" x14ac:dyDescent="0.3">
      <c r="A505" s="205" t="s">
        <v>634</v>
      </c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</row>
    <row r="506" spans="1:20" s="1" customFormat="1" x14ac:dyDescent="0.3">
      <c r="A506" s="205" t="s">
        <v>42</v>
      </c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</row>
    <row r="507" spans="1:20" s="1" customFormat="1" x14ac:dyDescent="0.3">
      <c r="A507" s="90" t="s">
        <v>223</v>
      </c>
      <c r="B507" s="115" t="s">
        <v>43</v>
      </c>
      <c r="C507" s="140">
        <v>10</v>
      </c>
      <c r="D507" s="89">
        <v>0.08</v>
      </c>
      <c r="E507" s="89">
        <v>7.25</v>
      </c>
      <c r="F507" s="89">
        <v>0.13</v>
      </c>
      <c r="G507" s="91">
        <v>66.099999999999994</v>
      </c>
      <c r="H507" s="92"/>
      <c r="I507" s="89">
        <v>0.01</v>
      </c>
      <c r="J507" s="92"/>
      <c r="K507" s="90">
        <v>45</v>
      </c>
      <c r="L507" s="89">
        <v>0.13</v>
      </c>
      <c r="M507" s="91">
        <v>2.4</v>
      </c>
      <c r="N507" s="90">
        <v>3</v>
      </c>
      <c r="O507" s="89">
        <v>0.05</v>
      </c>
      <c r="P507" s="90">
        <v>3</v>
      </c>
      <c r="Q507" s="89">
        <v>0.02</v>
      </c>
      <c r="R507" s="91">
        <v>0.1</v>
      </c>
      <c r="S507" s="92"/>
      <c r="T507" s="92"/>
    </row>
    <row r="508" spans="1:20" s="1" customFormat="1" x14ac:dyDescent="0.3">
      <c r="A508" s="89" t="s">
        <v>616</v>
      </c>
      <c r="B508" s="115" t="s">
        <v>159</v>
      </c>
      <c r="C508" s="140">
        <v>180</v>
      </c>
      <c r="D508" s="89">
        <v>24.009999999999998</v>
      </c>
      <c r="E508" s="89">
        <v>14.120000000000001</v>
      </c>
      <c r="F508" s="91">
        <v>31.54</v>
      </c>
      <c r="G508" s="89">
        <v>357.78999999999996</v>
      </c>
      <c r="H508" s="89">
        <v>0.08</v>
      </c>
      <c r="I508" s="89">
        <v>0.37</v>
      </c>
      <c r="J508" s="89">
        <v>4.38</v>
      </c>
      <c r="K508" s="89">
        <v>96.9</v>
      </c>
      <c r="L508" s="89">
        <v>0.19</v>
      </c>
      <c r="M508" s="89">
        <v>220.02</v>
      </c>
      <c r="N508" s="89">
        <v>304.05</v>
      </c>
      <c r="O508" s="89">
        <v>40.36</v>
      </c>
      <c r="P508" s="89">
        <v>220.86</v>
      </c>
      <c r="Q508" s="89">
        <v>0.83</v>
      </c>
      <c r="R508" s="89">
        <v>40.75</v>
      </c>
      <c r="S508" s="89">
        <v>12.55</v>
      </c>
      <c r="T508" s="89">
        <v>0.04</v>
      </c>
    </row>
    <row r="509" spans="1:20" s="1" customFormat="1" x14ac:dyDescent="0.3">
      <c r="A509" s="90" t="s">
        <v>235</v>
      </c>
      <c r="B509" s="115" t="s">
        <v>25</v>
      </c>
      <c r="C509" s="140">
        <v>200</v>
      </c>
      <c r="D509" s="89">
        <v>1.82</v>
      </c>
      <c r="E509" s="89">
        <v>1.42</v>
      </c>
      <c r="F509" s="89">
        <v>13.74</v>
      </c>
      <c r="G509" s="89">
        <v>75.650000000000006</v>
      </c>
      <c r="H509" s="89">
        <v>0.02</v>
      </c>
      <c r="I509" s="89">
        <v>0.09</v>
      </c>
      <c r="J509" s="89">
        <v>0.83</v>
      </c>
      <c r="K509" s="89">
        <v>12.82</v>
      </c>
      <c r="L509" s="89">
        <v>0.03</v>
      </c>
      <c r="M509" s="89">
        <v>72.48</v>
      </c>
      <c r="N509" s="89">
        <v>58.64</v>
      </c>
      <c r="O509" s="89">
        <v>12.24</v>
      </c>
      <c r="P509" s="89">
        <v>106.89</v>
      </c>
      <c r="Q509" s="89">
        <v>0.91</v>
      </c>
      <c r="R509" s="89">
        <v>0.56000000000000005</v>
      </c>
      <c r="S509" s="89">
        <v>5.04</v>
      </c>
      <c r="T509" s="89">
        <v>0.01</v>
      </c>
    </row>
    <row r="510" spans="1:20" s="1" customFormat="1" x14ac:dyDescent="0.3">
      <c r="A510" s="116"/>
      <c r="B510" s="115" t="s">
        <v>465</v>
      </c>
      <c r="C510" s="140">
        <v>50</v>
      </c>
      <c r="D510" s="89">
        <v>4.04</v>
      </c>
      <c r="E510" s="89">
        <v>2.42</v>
      </c>
      <c r="F510" s="89">
        <v>25.95</v>
      </c>
      <c r="G510" s="89">
        <v>143.84</v>
      </c>
      <c r="H510" s="89">
        <v>0.16</v>
      </c>
      <c r="I510" s="89">
        <v>0.06</v>
      </c>
      <c r="J510" s="92"/>
      <c r="K510" s="89">
        <v>2.76</v>
      </c>
      <c r="L510" s="92"/>
      <c r="M510" s="89">
        <v>71.52</v>
      </c>
      <c r="N510" s="89">
        <v>88.05</v>
      </c>
      <c r="O510" s="91">
        <v>35.299999999999997</v>
      </c>
      <c r="P510" s="89">
        <v>64.22</v>
      </c>
      <c r="Q510" s="89">
        <v>1.52</v>
      </c>
      <c r="R510" s="89">
        <v>4.68</v>
      </c>
      <c r="S510" s="89">
        <v>0.32</v>
      </c>
      <c r="T510" s="92"/>
    </row>
    <row r="511" spans="1:20" s="1" customFormat="1" x14ac:dyDescent="0.3">
      <c r="A511" s="90" t="s">
        <v>228</v>
      </c>
      <c r="B511" s="115" t="s">
        <v>45</v>
      </c>
      <c r="C511" s="140">
        <v>100</v>
      </c>
      <c r="D511" s="91">
        <v>0.4</v>
      </c>
      <c r="E511" s="91">
        <v>0.4</v>
      </c>
      <c r="F511" s="91">
        <v>9.8000000000000007</v>
      </c>
      <c r="G511" s="90">
        <v>47</v>
      </c>
      <c r="H511" s="89">
        <v>0.03</v>
      </c>
      <c r="I511" s="89">
        <v>0.02</v>
      </c>
      <c r="J511" s="90">
        <v>10</v>
      </c>
      <c r="K511" s="90">
        <v>5</v>
      </c>
      <c r="L511" s="92"/>
      <c r="M511" s="90">
        <v>16</v>
      </c>
      <c r="N511" s="90">
        <v>11</v>
      </c>
      <c r="O511" s="90">
        <v>9</v>
      </c>
      <c r="P511" s="90">
        <v>278</v>
      </c>
      <c r="Q511" s="91">
        <v>2.2000000000000002</v>
      </c>
      <c r="R511" s="91">
        <v>0.3</v>
      </c>
      <c r="S511" s="90">
        <v>2</v>
      </c>
      <c r="T511" s="89">
        <v>0.01</v>
      </c>
    </row>
    <row r="512" spans="1:20" s="1" customFormat="1" x14ac:dyDescent="0.3">
      <c r="A512" s="208" t="s">
        <v>46</v>
      </c>
      <c r="B512" s="209"/>
      <c r="C512" s="140">
        <f>SUM(C507:C511)</f>
        <v>540</v>
      </c>
      <c r="D512" s="89">
        <v>30.35</v>
      </c>
      <c r="E512" s="89">
        <v>25.61</v>
      </c>
      <c r="F512" s="89">
        <v>81.16</v>
      </c>
      <c r="G512" s="89">
        <v>690.38</v>
      </c>
      <c r="H512" s="89">
        <v>0.28999999999999998</v>
      </c>
      <c r="I512" s="89">
        <v>0.55000000000000004</v>
      </c>
      <c r="J512" s="89">
        <v>15.21</v>
      </c>
      <c r="K512" s="89">
        <v>162.47999999999999</v>
      </c>
      <c r="L512" s="89">
        <v>0.35</v>
      </c>
      <c r="M512" s="89">
        <v>382.42</v>
      </c>
      <c r="N512" s="89">
        <v>464.74</v>
      </c>
      <c r="O512" s="89">
        <v>96.95</v>
      </c>
      <c r="P512" s="89">
        <v>672.97</v>
      </c>
      <c r="Q512" s="89">
        <v>5.48</v>
      </c>
      <c r="R512" s="89">
        <v>46.39</v>
      </c>
      <c r="S512" s="89">
        <v>19.91</v>
      </c>
      <c r="T512" s="89">
        <v>0.06</v>
      </c>
    </row>
    <row r="513" spans="1:20" s="1" customFormat="1" x14ac:dyDescent="0.3">
      <c r="A513" s="205" t="s">
        <v>13</v>
      </c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</row>
    <row r="514" spans="1:20" s="1" customFormat="1" x14ac:dyDescent="0.3">
      <c r="A514" s="89" t="s">
        <v>229</v>
      </c>
      <c r="B514" s="115" t="s">
        <v>217</v>
      </c>
      <c r="C514" s="140">
        <v>60</v>
      </c>
      <c r="D514" s="89">
        <v>4.62</v>
      </c>
      <c r="E514" s="89">
        <v>3.57</v>
      </c>
      <c r="F514" s="91">
        <v>4.5</v>
      </c>
      <c r="G514" s="89">
        <v>69.03</v>
      </c>
      <c r="H514" s="89">
        <v>7.0000000000000007E-2</v>
      </c>
      <c r="I514" s="89">
        <v>0.04</v>
      </c>
      <c r="J514" s="89">
        <v>5.28</v>
      </c>
      <c r="K514" s="89">
        <v>143.26</v>
      </c>
      <c r="L514" s="92"/>
      <c r="M514" s="89">
        <v>20.96</v>
      </c>
      <c r="N514" s="89">
        <v>76.86</v>
      </c>
      <c r="O514" s="89">
        <v>29.87</v>
      </c>
      <c r="P514" s="89">
        <v>198.94</v>
      </c>
      <c r="Q514" s="89">
        <v>0.66</v>
      </c>
      <c r="R514" s="89">
        <v>10.029999999999999</v>
      </c>
      <c r="S514" s="89">
        <v>68.16</v>
      </c>
      <c r="T514" s="89">
        <v>0.11</v>
      </c>
    </row>
    <row r="515" spans="1:20" s="1" customFormat="1" ht="33" x14ac:dyDescent="0.3">
      <c r="A515" s="91" t="s">
        <v>264</v>
      </c>
      <c r="B515" s="115" t="s">
        <v>571</v>
      </c>
      <c r="C515" s="140">
        <v>215</v>
      </c>
      <c r="D515" s="89">
        <v>8.7100000000000009</v>
      </c>
      <c r="E515" s="91">
        <v>9.19</v>
      </c>
      <c r="F515" s="89">
        <v>15.55</v>
      </c>
      <c r="G515" s="89">
        <v>181.17</v>
      </c>
      <c r="H515" s="89">
        <v>0.16</v>
      </c>
      <c r="I515" s="89">
        <v>0.1</v>
      </c>
      <c r="J515" s="89">
        <v>10.220000000000001</v>
      </c>
      <c r="K515" s="91">
        <v>201.2</v>
      </c>
      <c r="L515" s="92">
        <v>0</v>
      </c>
      <c r="M515" s="89">
        <v>39.549999999999997</v>
      </c>
      <c r="N515" s="89">
        <v>155.38999999999999</v>
      </c>
      <c r="O515" s="89">
        <v>36.159999999999997</v>
      </c>
      <c r="P515" s="89">
        <v>515.77</v>
      </c>
      <c r="Q515" s="89">
        <v>2.1</v>
      </c>
      <c r="R515" s="89">
        <v>4.1499999999999995</v>
      </c>
      <c r="S515" s="89">
        <v>6.4</v>
      </c>
      <c r="T515" s="89">
        <v>0.05</v>
      </c>
    </row>
    <row r="516" spans="1:20" s="1" customFormat="1" ht="33" x14ac:dyDescent="0.3">
      <c r="A516" s="89" t="s">
        <v>624</v>
      </c>
      <c r="B516" s="115" t="s">
        <v>207</v>
      </c>
      <c r="C516" s="140">
        <v>95</v>
      </c>
      <c r="D516" s="89">
        <v>21.71</v>
      </c>
      <c r="E516" s="89">
        <v>11.14</v>
      </c>
      <c r="F516" s="92">
        <v>7.0000000000000007E-2</v>
      </c>
      <c r="G516" s="89">
        <v>193.12</v>
      </c>
      <c r="H516" s="91">
        <v>0.1</v>
      </c>
      <c r="I516" s="89">
        <v>0.23</v>
      </c>
      <c r="J516" s="92">
        <v>0</v>
      </c>
      <c r="K516" s="91">
        <v>30.2</v>
      </c>
      <c r="L516" s="92">
        <v>7.0000000000000007E-2</v>
      </c>
      <c r="M516" s="89">
        <v>9.6399999999999988</v>
      </c>
      <c r="N516" s="89">
        <v>205.21</v>
      </c>
      <c r="O516" s="89">
        <v>25.37</v>
      </c>
      <c r="P516" s="89">
        <v>267.72000000000003</v>
      </c>
      <c r="Q516" s="91">
        <v>0.91</v>
      </c>
      <c r="R516" s="89">
        <v>25.240000000000002</v>
      </c>
      <c r="S516" s="92">
        <v>0</v>
      </c>
      <c r="T516" s="92">
        <v>0</v>
      </c>
    </row>
    <row r="517" spans="1:20" s="1" customFormat="1" x14ac:dyDescent="0.3">
      <c r="A517" s="116" t="s">
        <v>607</v>
      </c>
      <c r="B517" s="115" t="s">
        <v>493</v>
      </c>
      <c r="C517" s="140">
        <v>150</v>
      </c>
      <c r="D517" s="89">
        <v>5.08</v>
      </c>
      <c r="E517" s="89">
        <v>4.72</v>
      </c>
      <c r="F517" s="89">
        <v>18.559999999999999</v>
      </c>
      <c r="G517" s="89">
        <v>139.16999999999999</v>
      </c>
      <c r="H517" s="89">
        <v>0.19</v>
      </c>
      <c r="I517" s="91">
        <v>0.2</v>
      </c>
      <c r="J517" s="91">
        <v>81.7</v>
      </c>
      <c r="K517" s="89">
        <v>631.42999999999995</v>
      </c>
      <c r="L517" s="89">
        <v>0.04</v>
      </c>
      <c r="M517" s="89">
        <v>86.14</v>
      </c>
      <c r="N517" s="89">
        <v>133.49</v>
      </c>
      <c r="O517" s="89">
        <v>47.05</v>
      </c>
      <c r="P517" s="89">
        <v>728.33</v>
      </c>
      <c r="Q517" s="89">
        <v>1.82</v>
      </c>
      <c r="R517" s="89">
        <v>1.62</v>
      </c>
      <c r="S517" s="89">
        <v>8.2200000000000006</v>
      </c>
      <c r="T517" s="89">
        <v>0.05</v>
      </c>
    </row>
    <row r="518" spans="1:20" s="1" customFormat="1" x14ac:dyDescent="0.3">
      <c r="A518" s="92" t="s">
        <v>617</v>
      </c>
      <c r="B518" s="115" t="s">
        <v>58</v>
      </c>
      <c r="C518" s="140">
        <v>200</v>
      </c>
      <c r="D518" s="89">
        <v>0.46</v>
      </c>
      <c r="E518" s="89">
        <v>0.15</v>
      </c>
      <c r="F518" s="89">
        <v>20.54</v>
      </c>
      <c r="G518" s="89">
        <v>89.09</v>
      </c>
      <c r="H518" s="89">
        <v>0.02</v>
      </c>
      <c r="I518" s="89">
        <v>0.03</v>
      </c>
      <c r="J518" s="89">
        <v>80.180000000000007</v>
      </c>
      <c r="K518" s="89">
        <v>65.84</v>
      </c>
      <c r="L518" s="92"/>
      <c r="M518" s="89">
        <v>11.53</v>
      </c>
      <c r="N518" s="89">
        <v>11.68</v>
      </c>
      <c r="O518" s="89">
        <v>4.72</v>
      </c>
      <c r="P518" s="89">
        <v>70.73</v>
      </c>
      <c r="Q518" s="89">
        <v>0.51</v>
      </c>
      <c r="R518" s="89">
        <v>0.05</v>
      </c>
      <c r="S518" s="89">
        <v>0.06</v>
      </c>
      <c r="T518" s="89">
        <v>0.02</v>
      </c>
    </row>
    <row r="519" spans="1:20" s="1" customFormat="1" x14ac:dyDescent="0.3">
      <c r="A519" s="116"/>
      <c r="B519" s="115" t="s">
        <v>465</v>
      </c>
      <c r="C519" s="140">
        <v>70</v>
      </c>
      <c r="D519" s="89">
        <v>4.7699999999999996</v>
      </c>
      <c r="E519" s="89">
        <v>2.98</v>
      </c>
      <c r="F519" s="89">
        <v>30.09</v>
      </c>
      <c r="G519" s="91">
        <v>168.6</v>
      </c>
      <c r="H519" s="89">
        <v>0.19</v>
      </c>
      <c r="I519" s="89">
        <v>7.0000000000000007E-2</v>
      </c>
      <c r="J519" s="92"/>
      <c r="K519" s="89">
        <v>3.12</v>
      </c>
      <c r="L519" s="92"/>
      <c r="M519" s="89">
        <v>91.38</v>
      </c>
      <c r="N519" s="89">
        <v>107.07</v>
      </c>
      <c r="O519" s="89">
        <v>43.04</v>
      </c>
      <c r="P519" s="89">
        <v>80.040000000000006</v>
      </c>
      <c r="Q519" s="89">
        <v>1.85</v>
      </c>
      <c r="R519" s="89">
        <v>5.39</v>
      </c>
      <c r="S519" s="89">
        <v>0.44</v>
      </c>
      <c r="T519" s="92"/>
    </row>
    <row r="520" spans="1:20" s="1" customFormat="1" x14ac:dyDescent="0.3">
      <c r="A520" s="90" t="s">
        <v>228</v>
      </c>
      <c r="B520" s="115" t="s">
        <v>51</v>
      </c>
      <c r="C520" s="140">
        <v>100</v>
      </c>
      <c r="D520" s="91">
        <v>0.4</v>
      </c>
      <c r="E520" s="91">
        <v>0.3</v>
      </c>
      <c r="F520" s="91">
        <v>10.3</v>
      </c>
      <c r="G520" s="90">
        <v>47</v>
      </c>
      <c r="H520" s="89">
        <v>0.02</v>
      </c>
      <c r="I520" s="89">
        <v>0.03</v>
      </c>
      <c r="J520" s="90">
        <v>5</v>
      </c>
      <c r="K520" s="90">
        <v>2</v>
      </c>
      <c r="L520" s="92"/>
      <c r="M520" s="90">
        <v>19</v>
      </c>
      <c r="N520" s="90">
        <v>16</v>
      </c>
      <c r="O520" s="90">
        <v>12</v>
      </c>
      <c r="P520" s="90">
        <v>155</v>
      </c>
      <c r="Q520" s="91">
        <v>2.2999999999999998</v>
      </c>
      <c r="R520" s="91">
        <v>0.1</v>
      </c>
      <c r="S520" s="90">
        <v>1</v>
      </c>
      <c r="T520" s="89">
        <v>0.01</v>
      </c>
    </row>
    <row r="521" spans="1:20" s="1" customFormat="1" x14ac:dyDescent="0.3">
      <c r="A521" s="208" t="s">
        <v>49</v>
      </c>
      <c r="B521" s="209"/>
      <c r="C521" s="140">
        <f>SUM(C514:C520)</f>
        <v>890</v>
      </c>
      <c r="D521" s="89">
        <v>45.75</v>
      </c>
      <c r="E521" s="89">
        <v>32.049999999999997</v>
      </c>
      <c r="F521" s="89">
        <v>99.61</v>
      </c>
      <c r="G521" s="89">
        <v>887.18</v>
      </c>
      <c r="H521" s="89">
        <v>0.75</v>
      </c>
      <c r="I521" s="91">
        <v>0.7</v>
      </c>
      <c r="J521" s="89">
        <v>182.38</v>
      </c>
      <c r="K521" s="89">
        <v>1077.05</v>
      </c>
      <c r="L521" s="89">
        <v>0.11</v>
      </c>
      <c r="M521" s="91">
        <v>278.2</v>
      </c>
      <c r="N521" s="91">
        <v>705.7</v>
      </c>
      <c r="O521" s="89">
        <v>198.21</v>
      </c>
      <c r="P521" s="89">
        <v>2016.53</v>
      </c>
      <c r="Q521" s="89">
        <v>10.15</v>
      </c>
      <c r="R521" s="89">
        <v>46.58</v>
      </c>
      <c r="S521" s="89">
        <v>84.28</v>
      </c>
      <c r="T521" s="89">
        <v>0.24</v>
      </c>
    </row>
    <row r="522" spans="1:20" s="1" customFormat="1" x14ac:dyDescent="0.3">
      <c r="A522" s="205" t="s">
        <v>14</v>
      </c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</row>
    <row r="523" spans="1:20" s="1" customFormat="1" x14ac:dyDescent="0.3">
      <c r="A523" s="89" t="s">
        <v>595</v>
      </c>
      <c r="B523" s="115" t="s">
        <v>478</v>
      </c>
      <c r="C523" s="140">
        <v>100</v>
      </c>
      <c r="D523" s="169">
        <v>1.92</v>
      </c>
      <c r="E523" s="169">
        <v>0.03</v>
      </c>
      <c r="F523" s="170">
        <v>5.6</v>
      </c>
      <c r="G523" s="169">
        <v>33.85</v>
      </c>
      <c r="H523" s="169">
        <v>0.01</v>
      </c>
      <c r="I523" s="168"/>
      <c r="J523" s="167">
        <v>8</v>
      </c>
      <c r="K523" s="170">
        <v>0.4</v>
      </c>
      <c r="L523" s="168"/>
      <c r="M523" s="169">
        <v>8.15</v>
      </c>
      <c r="N523" s="170">
        <v>4.4000000000000004</v>
      </c>
      <c r="O523" s="170">
        <v>2.4</v>
      </c>
      <c r="P523" s="169">
        <v>32.75</v>
      </c>
      <c r="Q523" s="169">
        <v>0.14000000000000001</v>
      </c>
      <c r="R523" s="169">
        <v>0.08</v>
      </c>
      <c r="S523" s="169">
        <v>0.02</v>
      </c>
      <c r="T523" s="168"/>
    </row>
    <row r="524" spans="1:20" s="1" customFormat="1" x14ac:dyDescent="0.3">
      <c r="A524" s="116"/>
      <c r="B524" s="115" t="s">
        <v>507</v>
      </c>
      <c r="C524" s="140">
        <v>200</v>
      </c>
      <c r="D524" s="170">
        <v>5.8</v>
      </c>
      <c r="E524" s="167">
        <v>5</v>
      </c>
      <c r="F524" s="170">
        <v>8.1999999999999993</v>
      </c>
      <c r="G524" s="167">
        <v>106</v>
      </c>
      <c r="H524" s="169">
        <v>0.06</v>
      </c>
      <c r="I524" s="169">
        <v>0.26</v>
      </c>
      <c r="J524" s="170">
        <v>1.6</v>
      </c>
      <c r="K524" s="167">
        <v>44</v>
      </c>
      <c r="L524" s="169">
        <v>0.06</v>
      </c>
      <c r="M524" s="167">
        <v>236</v>
      </c>
      <c r="N524" s="167">
        <v>192</v>
      </c>
      <c r="O524" s="167">
        <v>32</v>
      </c>
      <c r="P524" s="167">
        <v>288</v>
      </c>
      <c r="Q524" s="170">
        <v>0.2</v>
      </c>
      <c r="R524" s="167">
        <v>4</v>
      </c>
      <c r="S524" s="167">
        <v>18</v>
      </c>
      <c r="T524" s="169">
        <v>0.04</v>
      </c>
    </row>
    <row r="525" spans="1:20" s="1" customFormat="1" x14ac:dyDescent="0.3">
      <c r="A525" s="89" t="s">
        <v>228</v>
      </c>
      <c r="B525" s="115" t="s">
        <v>57</v>
      </c>
      <c r="C525" s="140">
        <v>100</v>
      </c>
      <c r="D525" s="170">
        <v>0.6</v>
      </c>
      <c r="E525" s="170">
        <v>0.6</v>
      </c>
      <c r="F525" s="170">
        <v>15.4</v>
      </c>
      <c r="G525" s="167">
        <v>72</v>
      </c>
      <c r="H525" s="169">
        <v>0.05</v>
      </c>
      <c r="I525" s="169">
        <v>0.02</v>
      </c>
      <c r="J525" s="167">
        <v>6</v>
      </c>
      <c r="K525" s="167">
        <v>5</v>
      </c>
      <c r="L525" s="168"/>
      <c r="M525" s="167">
        <v>30</v>
      </c>
      <c r="N525" s="167">
        <v>22</v>
      </c>
      <c r="O525" s="167">
        <v>17</v>
      </c>
      <c r="P525" s="167">
        <v>225</v>
      </c>
      <c r="Q525" s="170">
        <v>0.6</v>
      </c>
      <c r="R525" s="170">
        <v>0.1</v>
      </c>
      <c r="S525" s="167">
        <v>8</v>
      </c>
      <c r="T525" s="169">
        <v>0.01</v>
      </c>
    </row>
    <row r="526" spans="1:20" s="1" customFormat="1" x14ac:dyDescent="0.3">
      <c r="A526" s="208" t="s">
        <v>74</v>
      </c>
      <c r="B526" s="209"/>
      <c r="C526" s="140">
        <f>SUM(C523:C525)</f>
        <v>400</v>
      </c>
      <c r="D526" s="169">
        <v>8.32</v>
      </c>
      <c r="E526" s="169">
        <v>5.63</v>
      </c>
      <c r="F526" s="170">
        <v>29.2</v>
      </c>
      <c r="G526" s="169">
        <v>211.85</v>
      </c>
      <c r="H526" s="169">
        <v>0.12</v>
      </c>
      <c r="I526" s="169">
        <v>0.28000000000000003</v>
      </c>
      <c r="J526" s="170">
        <v>15.6</v>
      </c>
      <c r="K526" s="170">
        <v>49.4</v>
      </c>
      <c r="L526" s="169">
        <v>0.06</v>
      </c>
      <c r="M526" s="169">
        <v>274.14999999999998</v>
      </c>
      <c r="N526" s="170">
        <v>218.4</v>
      </c>
      <c r="O526" s="170">
        <v>51.4</v>
      </c>
      <c r="P526" s="169">
        <v>545.75</v>
      </c>
      <c r="Q526" s="169">
        <v>0.94</v>
      </c>
      <c r="R526" s="169">
        <v>4.18</v>
      </c>
      <c r="S526" s="169">
        <v>26.02</v>
      </c>
      <c r="T526" s="169">
        <v>0.05</v>
      </c>
    </row>
    <row r="527" spans="1:20" s="1" customFormat="1" x14ac:dyDescent="0.3">
      <c r="A527" s="208" t="s">
        <v>50</v>
      </c>
      <c r="B527" s="209"/>
      <c r="C527" s="140">
        <f>C526+C521+C512</f>
        <v>1830</v>
      </c>
      <c r="D527" s="169">
        <v>84.42</v>
      </c>
      <c r="E527" s="169">
        <v>63.29</v>
      </c>
      <c r="F527" s="169">
        <v>209.97</v>
      </c>
      <c r="G527" s="169">
        <v>1789.41</v>
      </c>
      <c r="H527" s="169">
        <v>1.1599999999999999</v>
      </c>
      <c r="I527" s="169">
        <v>1.53</v>
      </c>
      <c r="J527" s="169">
        <v>213.19</v>
      </c>
      <c r="K527" s="169">
        <v>1288.93</v>
      </c>
      <c r="L527" s="169">
        <v>0.52</v>
      </c>
      <c r="M527" s="169">
        <v>934.77</v>
      </c>
      <c r="N527" s="169">
        <v>1388.84</v>
      </c>
      <c r="O527" s="169">
        <v>346.56</v>
      </c>
      <c r="P527" s="169">
        <v>3235.25</v>
      </c>
      <c r="Q527" s="169">
        <v>16.57</v>
      </c>
      <c r="R527" s="169">
        <v>97.15</v>
      </c>
      <c r="S527" s="169">
        <v>130.21</v>
      </c>
      <c r="T527" s="169">
        <v>0.35</v>
      </c>
    </row>
    <row r="528" spans="1:20" s="1" customFormat="1" x14ac:dyDescent="0.3">
      <c r="A528" s="118"/>
      <c r="B528" s="125"/>
      <c r="C528" s="141"/>
      <c r="D528" s="119"/>
      <c r="E528" s="119"/>
      <c r="F528" s="119"/>
      <c r="G528" s="119"/>
      <c r="H528" s="119"/>
      <c r="I528" s="119"/>
      <c r="J528" s="119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</row>
    <row r="529" spans="1:20" s="1" customFormat="1" x14ac:dyDescent="0.3">
      <c r="A529" s="196"/>
      <c r="B529" s="196"/>
      <c r="C529" s="196"/>
      <c r="D529" s="196"/>
      <c r="E529" s="196"/>
      <c r="F529" s="196"/>
      <c r="G529" s="196"/>
      <c r="H529" s="196"/>
      <c r="I529" s="196"/>
      <c r="J529" s="196"/>
      <c r="K529" s="196"/>
      <c r="L529" s="196"/>
      <c r="M529" s="196"/>
      <c r="N529" s="196"/>
      <c r="O529" s="196"/>
      <c r="P529" s="196"/>
      <c r="Q529" s="196"/>
      <c r="R529" s="196"/>
      <c r="S529" s="196"/>
      <c r="T529" s="196"/>
    </row>
    <row r="530" spans="1:20" s="1" customFormat="1" x14ac:dyDescent="0.3">
      <c r="A530" s="197"/>
      <c r="B530" s="197"/>
      <c r="C530" s="141"/>
      <c r="D530" s="120"/>
      <c r="E530" s="121"/>
      <c r="F530" s="119"/>
      <c r="G530" s="119"/>
      <c r="H530" s="120"/>
      <c r="I530" s="120"/>
      <c r="J530" s="120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</row>
    <row r="531" spans="1:20" s="1" customFormat="1" x14ac:dyDescent="0.3">
      <c r="A531" s="198"/>
      <c r="B531" s="198"/>
      <c r="C531" s="141"/>
      <c r="D531" s="120"/>
      <c r="E531" s="119"/>
      <c r="F531" s="119"/>
      <c r="G531" s="119"/>
      <c r="H531" s="120"/>
      <c r="I531" s="120"/>
      <c r="J531" s="120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</row>
    <row r="532" spans="1:20" s="1" customFormat="1" x14ac:dyDescent="0.3">
      <c r="A532" s="199" t="s">
        <v>27</v>
      </c>
      <c r="B532" s="199" t="s">
        <v>28</v>
      </c>
      <c r="C532" s="199" t="s">
        <v>581</v>
      </c>
      <c r="D532" s="206" t="s">
        <v>30</v>
      </c>
      <c r="E532" s="206"/>
      <c r="F532" s="206"/>
      <c r="G532" s="199" t="s">
        <v>582</v>
      </c>
      <c r="H532" s="206" t="s">
        <v>32</v>
      </c>
      <c r="I532" s="206"/>
      <c r="J532" s="206"/>
      <c r="K532" s="206"/>
      <c r="L532" s="206"/>
      <c r="M532" s="206" t="s">
        <v>33</v>
      </c>
      <c r="N532" s="206"/>
      <c r="O532" s="206"/>
      <c r="P532" s="206"/>
      <c r="Q532" s="206"/>
      <c r="R532" s="206"/>
      <c r="S532" s="206"/>
      <c r="T532" s="206"/>
    </row>
    <row r="533" spans="1:20" s="1" customFormat="1" x14ac:dyDescent="0.3">
      <c r="A533" s="200"/>
      <c r="B533" s="201"/>
      <c r="C533" s="200"/>
      <c r="D533" s="114" t="s">
        <v>34</v>
      </c>
      <c r="E533" s="114" t="s">
        <v>35</v>
      </c>
      <c r="F533" s="114" t="s">
        <v>36</v>
      </c>
      <c r="G533" s="200"/>
      <c r="H533" s="114" t="s">
        <v>37</v>
      </c>
      <c r="I533" s="114" t="s">
        <v>583</v>
      </c>
      <c r="J533" s="114" t="s">
        <v>584</v>
      </c>
      <c r="K533" s="114" t="s">
        <v>585</v>
      </c>
      <c r="L533" s="114" t="s">
        <v>586</v>
      </c>
      <c r="M533" s="114" t="s">
        <v>38</v>
      </c>
      <c r="N533" s="114" t="s">
        <v>39</v>
      </c>
      <c r="O533" s="114" t="s">
        <v>40</v>
      </c>
      <c r="P533" s="114" t="s">
        <v>587</v>
      </c>
      <c r="Q533" s="114" t="s">
        <v>41</v>
      </c>
      <c r="R533" s="114" t="s">
        <v>413</v>
      </c>
      <c r="S533" s="114" t="s">
        <v>412</v>
      </c>
      <c r="T533" s="114" t="s">
        <v>414</v>
      </c>
    </row>
    <row r="534" spans="1:20" s="1" customFormat="1" x14ac:dyDescent="0.3">
      <c r="A534" s="88">
        <v>1</v>
      </c>
      <c r="B534" s="124">
        <v>2</v>
      </c>
      <c r="C534" s="140">
        <v>3</v>
      </c>
      <c r="D534" s="88">
        <v>4</v>
      </c>
      <c r="E534" s="88">
        <v>5</v>
      </c>
      <c r="F534" s="88">
        <v>6</v>
      </c>
      <c r="G534" s="88">
        <v>7</v>
      </c>
      <c r="H534" s="88">
        <v>8</v>
      </c>
      <c r="I534" s="88">
        <v>9</v>
      </c>
      <c r="J534" s="88">
        <v>10</v>
      </c>
      <c r="K534" s="88">
        <v>11</v>
      </c>
      <c r="L534" s="88">
        <v>12</v>
      </c>
      <c r="M534" s="88">
        <v>13</v>
      </c>
      <c r="N534" s="88">
        <v>14</v>
      </c>
      <c r="O534" s="88">
        <v>15</v>
      </c>
      <c r="P534" s="88">
        <v>16</v>
      </c>
      <c r="Q534" s="88">
        <v>17</v>
      </c>
      <c r="R534" s="88">
        <v>18</v>
      </c>
      <c r="S534" s="88">
        <v>19</v>
      </c>
      <c r="T534" s="88">
        <v>20</v>
      </c>
    </row>
    <row r="535" spans="1:20" s="1" customFormat="1" x14ac:dyDescent="0.3">
      <c r="A535" s="205" t="s">
        <v>635</v>
      </c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</row>
    <row r="536" spans="1:20" s="1" customFormat="1" x14ac:dyDescent="0.3">
      <c r="A536" s="205" t="s">
        <v>42</v>
      </c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</row>
    <row r="537" spans="1:20" s="1" customFormat="1" x14ac:dyDescent="0.3">
      <c r="A537" s="90" t="s">
        <v>224</v>
      </c>
      <c r="B537" s="115" t="s">
        <v>44</v>
      </c>
      <c r="C537" s="140">
        <v>15</v>
      </c>
      <c r="D537" s="89">
        <v>3.48</v>
      </c>
      <c r="E537" s="89">
        <v>4.43</v>
      </c>
      <c r="F537" s="92"/>
      <c r="G537" s="91">
        <v>54.6</v>
      </c>
      <c r="H537" s="89">
        <v>0.01</v>
      </c>
      <c r="I537" s="89">
        <v>0.05</v>
      </c>
      <c r="J537" s="89">
        <v>0.11</v>
      </c>
      <c r="K537" s="91">
        <v>43.2</v>
      </c>
      <c r="L537" s="89">
        <v>0.14000000000000001</v>
      </c>
      <c r="M537" s="90">
        <v>132</v>
      </c>
      <c r="N537" s="90">
        <v>75</v>
      </c>
      <c r="O537" s="89">
        <v>5.25</v>
      </c>
      <c r="P537" s="91">
        <v>13.2</v>
      </c>
      <c r="Q537" s="89">
        <v>0.15</v>
      </c>
      <c r="R537" s="89">
        <v>2.1800000000000002</v>
      </c>
      <c r="S537" s="89">
        <v>1.35</v>
      </c>
      <c r="T537" s="89">
        <v>0.01</v>
      </c>
    </row>
    <row r="538" spans="1:20" s="1" customFormat="1" x14ac:dyDescent="0.3">
      <c r="A538" s="89" t="s">
        <v>270</v>
      </c>
      <c r="B538" s="115" t="s">
        <v>316</v>
      </c>
      <c r="C538" s="140">
        <v>240</v>
      </c>
      <c r="D538" s="89">
        <v>20.56</v>
      </c>
      <c r="E538" s="89">
        <v>19.12</v>
      </c>
      <c r="F538" s="89">
        <v>40.69</v>
      </c>
      <c r="G538" s="89">
        <v>417.31</v>
      </c>
      <c r="H538" s="89">
        <v>0.13</v>
      </c>
      <c r="I538" s="89">
        <v>0.18</v>
      </c>
      <c r="J538" s="89">
        <v>4.82</v>
      </c>
      <c r="K538" s="91">
        <v>824.8</v>
      </c>
      <c r="L538" s="92"/>
      <c r="M538" s="89">
        <v>33.79</v>
      </c>
      <c r="N538" s="89">
        <v>252.21</v>
      </c>
      <c r="O538" s="89">
        <v>57.53</v>
      </c>
      <c r="P538" s="89">
        <v>323.38</v>
      </c>
      <c r="Q538" s="89">
        <v>2.3199999999999998</v>
      </c>
      <c r="R538" s="89">
        <v>27.18</v>
      </c>
      <c r="S538" s="89">
        <v>8.39</v>
      </c>
      <c r="T538" s="89">
        <v>0.17</v>
      </c>
    </row>
    <row r="539" spans="1:20" s="1" customFormat="1" x14ac:dyDescent="0.3">
      <c r="A539" s="89" t="s">
        <v>451</v>
      </c>
      <c r="B539" s="115" t="s">
        <v>52</v>
      </c>
      <c r="C539" s="140">
        <v>200</v>
      </c>
      <c r="D539" s="91">
        <v>0.3</v>
      </c>
      <c r="E539" s="89">
        <v>0.06</v>
      </c>
      <c r="F539" s="91">
        <v>12.5</v>
      </c>
      <c r="G539" s="89">
        <v>53.93</v>
      </c>
      <c r="H539" s="92"/>
      <c r="I539" s="89">
        <v>0.02</v>
      </c>
      <c r="J539" s="91">
        <v>30.1</v>
      </c>
      <c r="K539" s="89">
        <v>25.01</v>
      </c>
      <c r="L539" s="92"/>
      <c r="M539" s="89">
        <v>7.08</v>
      </c>
      <c r="N539" s="89">
        <v>8.75</v>
      </c>
      <c r="O539" s="89">
        <v>4.91</v>
      </c>
      <c r="P539" s="89">
        <v>26.63</v>
      </c>
      <c r="Q539" s="89">
        <v>0.94</v>
      </c>
      <c r="R539" s="92"/>
      <c r="S539" s="92"/>
      <c r="T539" s="92"/>
    </row>
    <row r="540" spans="1:20" s="1" customFormat="1" x14ac:dyDescent="0.3">
      <c r="A540" s="116"/>
      <c r="B540" s="115" t="s">
        <v>465</v>
      </c>
      <c r="C540" s="140">
        <v>30</v>
      </c>
      <c r="D540" s="89">
        <v>2.19</v>
      </c>
      <c r="E540" s="89">
        <v>1.23</v>
      </c>
      <c r="F540" s="89">
        <v>13.85</v>
      </c>
      <c r="G540" s="89">
        <v>76.16</v>
      </c>
      <c r="H540" s="89">
        <v>0.08</v>
      </c>
      <c r="I540" s="89">
        <v>0.03</v>
      </c>
      <c r="J540" s="92"/>
      <c r="K540" s="89">
        <v>1.38</v>
      </c>
      <c r="L540" s="92"/>
      <c r="M540" s="89">
        <v>38.119999999999997</v>
      </c>
      <c r="N540" s="89">
        <v>48.41</v>
      </c>
      <c r="O540" s="89">
        <v>18.32</v>
      </c>
      <c r="P540" s="89">
        <v>36.04</v>
      </c>
      <c r="Q540" s="89">
        <v>0.83</v>
      </c>
      <c r="R540" s="89">
        <v>2.3199999999999998</v>
      </c>
      <c r="S540" s="89">
        <v>0.18</v>
      </c>
      <c r="T540" s="92"/>
    </row>
    <row r="541" spans="1:20" s="1" customFormat="1" x14ac:dyDescent="0.3">
      <c r="A541" s="90" t="s">
        <v>228</v>
      </c>
      <c r="B541" s="115" t="s">
        <v>51</v>
      </c>
      <c r="C541" s="140">
        <v>100</v>
      </c>
      <c r="D541" s="91">
        <v>0.4</v>
      </c>
      <c r="E541" s="91">
        <v>0.3</v>
      </c>
      <c r="F541" s="91">
        <v>10.3</v>
      </c>
      <c r="G541" s="90">
        <v>47</v>
      </c>
      <c r="H541" s="89">
        <v>0.02</v>
      </c>
      <c r="I541" s="89">
        <v>0.03</v>
      </c>
      <c r="J541" s="90">
        <v>5</v>
      </c>
      <c r="K541" s="90">
        <v>2</v>
      </c>
      <c r="L541" s="92"/>
      <c r="M541" s="90">
        <v>19</v>
      </c>
      <c r="N541" s="90">
        <v>16</v>
      </c>
      <c r="O541" s="90">
        <v>12</v>
      </c>
      <c r="P541" s="90">
        <v>155</v>
      </c>
      <c r="Q541" s="91">
        <v>2.2999999999999998</v>
      </c>
      <c r="R541" s="91">
        <v>0.1</v>
      </c>
      <c r="S541" s="90">
        <v>1</v>
      </c>
      <c r="T541" s="89">
        <v>0.01</v>
      </c>
    </row>
    <row r="542" spans="1:20" s="1" customFormat="1" x14ac:dyDescent="0.3">
      <c r="A542" s="208" t="s">
        <v>46</v>
      </c>
      <c r="B542" s="209"/>
      <c r="C542" s="140">
        <f>SUM(C537:C541)</f>
        <v>585</v>
      </c>
      <c r="D542" s="89">
        <v>26.93</v>
      </c>
      <c r="E542" s="89">
        <v>25.14</v>
      </c>
      <c r="F542" s="89">
        <v>77.34</v>
      </c>
      <c r="G542" s="90">
        <v>649</v>
      </c>
      <c r="H542" s="89">
        <v>0.24</v>
      </c>
      <c r="I542" s="89">
        <v>0.31</v>
      </c>
      <c r="J542" s="89">
        <v>40.03</v>
      </c>
      <c r="K542" s="89">
        <v>896.39</v>
      </c>
      <c r="L542" s="89">
        <v>0.14000000000000001</v>
      </c>
      <c r="M542" s="89">
        <v>229.99</v>
      </c>
      <c r="N542" s="89">
        <v>400.37</v>
      </c>
      <c r="O542" s="89">
        <v>98.01</v>
      </c>
      <c r="P542" s="89">
        <v>554.25</v>
      </c>
      <c r="Q542" s="89">
        <v>6.54</v>
      </c>
      <c r="R542" s="89">
        <v>31.78</v>
      </c>
      <c r="S542" s="89">
        <v>10.92</v>
      </c>
      <c r="T542" s="89">
        <v>0.19</v>
      </c>
    </row>
    <row r="543" spans="1:20" s="1" customFormat="1" x14ac:dyDescent="0.3">
      <c r="A543" s="205" t="s">
        <v>13</v>
      </c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</row>
    <row r="544" spans="1:20" s="1" customFormat="1" x14ac:dyDescent="0.3">
      <c r="A544" s="90" t="s">
        <v>259</v>
      </c>
      <c r="B544" s="115" t="s">
        <v>179</v>
      </c>
      <c r="C544" s="140">
        <v>60</v>
      </c>
      <c r="D544" s="89">
        <v>0.59</v>
      </c>
      <c r="E544" s="89">
        <v>3.09</v>
      </c>
      <c r="F544" s="89">
        <v>2.1800000000000002</v>
      </c>
      <c r="G544" s="89">
        <v>39.630000000000003</v>
      </c>
      <c r="H544" s="89">
        <v>0.03</v>
      </c>
      <c r="I544" s="89">
        <v>0.02</v>
      </c>
      <c r="J544" s="89">
        <v>9.59</v>
      </c>
      <c r="K544" s="89">
        <v>40.770000000000003</v>
      </c>
      <c r="L544" s="92"/>
      <c r="M544" s="91">
        <v>12.7</v>
      </c>
      <c r="N544" s="89">
        <v>21.71</v>
      </c>
      <c r="O544" s="89">
        <v>10.07</v>
      </c>
      <c r="P544" s="89">
        <v>129.15</v>
      </c>
      <c r="Q544" s="89">
        <v>0.47</v>
      </c>
      <c r="R544" s="89">
        <v>0.22</v>
      </c>
      <c r="S544" s="89">
        <v>1.48</v>
      </c>
      <c r="T544" s="89">
        <v>0.01</v>
      </c>
    </row>
    <row r="545" spans="1:20" s="1" customFormat="1" ht="33" x14ac:dyDescent="0.3">
      <c r="A545" s="90" t="s">
        <v>238</v>
      </c>
      <c r="B545" s="115" t="s">
        <v>570</v>
      </c>
      <c r="C545" s="140">
        <v>215</v>
      </c>
      <c r="D545" s="89">
        <v>6.07</v>
      </c>
      <c r="E545" s="89">
        <v>7</v>
      </c>
      <c r="F545" s="89">
        <v>14.120000000000001</v>
      </c>
      <c r="G545" s="89">
        <v>144.14999999999998</v>
      </c>
      <c r="H545" s="89">
        <v>0.1</v>
      </c>
      <c r="I545" s="89">
        <v>0.09</v>
      </c>
      <c r="J545" s="91">
        <v>13.700000000000001</v>
      </c>
      <c r="K545" s="91">
        <v>202.4</v>
      </c>
      <c r="L545" s="92">
        <v>0</v>
      </c>
      <c r="M545" s="89">
        <v>16.57</v>
      </c>
      <c r="N545" s="89">
        <v>96.19</v>
      </c>
      <c r="O545" s="89">
        <v>27.25</v>
      </c>
      <c r="P545" s="89">
        <v>467.23</v>
      </c>
      <c r="Q545" s="89">
        <v>1.4</v>
      </c>
      <c r="R545" s="89">
        <v>0.84</v>
      </c>
      <c r="S545" s="89">
        <v>5.76</v>
      </c>
      <c r="T545" s="89">
        <v>0.05</v>
      </c>
    </row>
    <row r="546" spans="1:20" s="1" customFormat="1" x14ac:dyDescent="0.3">
      <c r="A546" s="90" t="s">
        <v>620</v>
      </c>
      <c r="B546" s="115" t="s">
        <v>621</v>
      </c>
      <c r="C546" s="140">
        <v>90</v>
      </c>
      <c r="D546" s="89">
        <v>14.709999999999999</v>
      </c>
      <c r="E546" s="89">
        <v>12.96</v>
      </c>
      <c r="F546" s="89">
        <v>9.5</v>
      </c>
      <c r="G546" s="89">
        <v>214.12</v>
      </c>
      <c r="H546" s="89">
        <v>0.15</v>
      </c>
      <c r="I546" s="89">
        <v>0.14000000000000001</v>
      </c>
      <c r="J546" s="91">
        <v>7.7</v>
      </c>
      <c r="K546" s="91">
        <v>57</v>
      </c>
      <c r="L546" s="89">
        <v>4.4300000000000006</v>
      </c>
      <c r="M546" s="89">
        <v>21.08</v>
      </c>
      <c r="N546" s="89">
        <v>158.19</v>
      </c>
      <c r="O546" s="89">
        <v>27.27</v>
      </c>
      <c r="P546" s="89">
        <v>381.93</v>
      </c>
      <c r="Q546" s="89">
        <v>1.0900000000000001</v>
      </c>
      <c r="R546" s="89">
        <v>25.28</v>
      </c>
      <c r="S546" s="89">
        <v>23.54</v>
      </c>
      <c r="T546" s="89">
        <v>0.22</v>
      </c>
    </row>
    <row r="547" spans="1:20" s="1" customFormat="1" x14ac:dyDescent="0.3">
      <c r="A547" s="90" t="s">
        <v>274</v>
      </c>
      <c r="B547" s="115" t="s">
        <v>195</v>
      </c>
      <c r="C547" s="140">
        <v>150</v>
      </c>
      <c r="D547" s="89">
        <v>3.41</v>
      </c>
      <c r="E547" s="89">
        <v>3.96</v>
      </c>
      <c r="F547" s="89">
        <v>23.83</v>
      </c>
      <c r="G547" s="89">
        <v>145.04</v>
      </c>
      <c r="H547" s="89">
        <v>0.18</v>
      </c>
      <c r="I547" s="89">
        <v>0.13</v>
      </c>
      <c r="J547" s="89">
        <v>28.26</v>
      </c>
      <c r="K547" s="91">
        <v>26.6</v>
      </c>
      <c r="L547" s="89">
        <v>0.06</v>
      </c>
      <c r="M547" s="91">
        <v>40.799999999999997</v>
      </c>
      <c r="N547" s="89">
        <v>100.78</v>
      </c>
      <c r="O547" s="89">
        <v>35.130000000000003</v>
      </c>
      <c r="P547" s="89">
        <v>825.65</v>
      </c>
      <c r="Q547" s="91">
        <v>1.3</v>
      </c>
      <c r="R547" s="89">
        <v>0.62</v>
      </c>
      <c r="S547" s="91">
        <v>8.8000000000000007</v>
      </c>
      <c r="T547" s="89">
        <v>0.05</v>
      </c>
    </row>
    <row r="548" spans="1:20" s="1" customFormat="1" x14ac:dyDescent="0.3">
      <c r="A548" s="90" t="s">
        <v>232</v>
      </c>
      <c r="B548" s="115" t="s">
        <v>449</v>
      </c>
      <c r="C548" s="140">
        <v>200</v>
      </c>
      <c r="D548" s="89">
        <v>0.59</v>
      </c>
      <c r="E548" s="89">
        <v>0.05</v>
      </c>
      <c r="F548" s="89">
        <v>18.579999999999998</v>
      </c>
      <c r="G548" s="89">
        <v>77.94</v>
      </c>
      <c r="H548" s="89">
        <v>0.02</v>
      </c>
      <c r="I548" s="89">
        <v>0.02</v>
      </c>
      <c r="J548" s="91">
        <v>0.6</v>
      </c>
      <c r="K548" s="92"/>
      <c r="L548" s="92"/>
      <c r="M548" s="89">
        <v>24.33</v>
      </c>
      <c r="N548" s="91">
        <v>21.9</v>
      </c>
      <c r="O548" s="89">
        <v>15.75</v>
      </c>
      <c r="P548" s="89">
        <v>0.33</v>
      </c>
      <c r="Q548" s="89">
        <v>0.51</v>
      </c>
      <c r="R548" s="92"/>
      <c r="S548" s="92"/>
      <c r="T548" s="92"/>
    </row>
    <row r="549" spans="1:20" s="1" customFormat="1" x14ac:dyDescent="0.3">
      <c r="A549" s="116"/>
      <c r="B549" s="115" t="s">
        <v>465</v>
      </c>
      <c r="C549" s="140">
        <v>70</v>
      </c>
      <c r="D549" s="89">
        <v>4.7699999999999996</v>
      </c>
      <c r="E549" s="89">
        <v>2.98</v>
      </c>
      <c r="F549" s="89">
        <v>30.09</v>
      </c>
      <c r="G549" s="91">
        <v>168.6</v>
      </c>
      <c r="H549" s="89">
        <v>0.19</v>
      </c>
      <c r="I549" s="89">
        <v>7.0000000000000007E-2</v>
      </c>
      <c r="J549" s="92"/>
      <c r="K549" s="89">
        <v>3.12</v>
      </c>
      <c r="L549" s="92"/>
      <c r="M549" s="89">
        <v>91.38</v>
      </c>
      <c r="N549" s="89">
        <v>107.07</v>
      </c>
      <c r="O549" s="89">
        <v>43.04</v>
      </c>
      <c r="P549" s="89">
        <v>80.040000000000006</v>
      </c>
      <c r="Q549" s="89">
        <v>1.85</v>
      </c>
      <c r="R549" s="89">
        <v>5.39</v>
      </c>
      <c r="S549" s="89">
        <v>0.44</v>
      </c>
      <c r="T549" s="92"/>
    </row>
    <row r="550" spans="1:20" s="1" customFormat="1" x14ac:dyDescent="0.3">
      <c r="A550" s="90" t="s">
        <v>228</v>
      </c>
      <c r="B550" s="115" t="s">
        <v>45</v>
      </c>
      <c r="C550" s="140">
        <v>100</v>
      </c>
      <c r="D550" s="91">
        <v>0.4</v>
      </c>
      <c r="E550" s="91">
        <v>0.4</v>
      </c>
      <c r="F550" s="91">
        <v>9.8000000000000007</v>
      </c>
      <c r="G550" s="90">
        <v>47</v>
      </c>
      <c r="H550" s="89">
        <v>0.03</v>
      </c>
      <c r="I550" s="89">
        <v>0.02</v>
      </c>
      <c r="J550" s="90">
        <v>10</v>
      </c>
      <c r="K550" s="90">
        <v>5</v>
      </c>
      <c r="L550" s="92"/>
      <c r="M550" s="90">
        <v>16</v>
      </c>
      <c r="N550" s="90">
        <v>11</v>
      </c>
      <c r="O550" s="90">
        <v>9</v>
      </c>
      <c r="P550" s="90">
        <v>278</v>
      </c>
      <c r="Q550" s="91">
        <v>2.2000000000000002</v>
      </c>
      <c r="R550" s="91">
        <v>0.3</v>
      </c>
      <c r="S550" s="90">
        <v>2</v>
      </c>
      <c r="T550" s="89">
        <v>0.01</v>
      </c>
    </row>
    <row r="551" spans="1:20" s="1" customFormat="1" x14ac:dyDescent="0.3">
      <c r="A551" s="208" t="s">
        <v>49</v>
      </c>
      <c r="B551" s="209"/>
      <c r="C551" s="140">
        <f>SUM(C544:C550)</f>
        <v>885</v>
      </c>
      <c r="D551" s="89">
        <v>30.54</v>
      </c>
      <c r="E551" s="89">
        <v>30.44</v>
      </c>
      <c r="F551" s="91">
        <v>108.1</v>
      </c>
      <c r="G551" s="89">
        <v>836.48</v>
      </c>
      <c r="H551" s="91">
        <v>0.7</v>
      </c>
      <c r="I551" s="89">
        <v>0.49</v>
      </c>
      <c r="J551" s="89">
        <v>69.849999999999994</v>
      </c>
      <c r="K551" s="89">
        <v>334.89</v>
      </c>
      <c r="L551" s="89">
        <v>4.49</v>
      </c>
      <c r="M551" s="89">
        <v>222.86</v>
      </c>
      <c r="N551" s="89">
        <v>516.84</v>
      </c>
      <c r="O551" s="89">
        <v>167.51</v>
      </c>
      <c r="P551" s="89">
        <v>2162.33</v>
      </c>
      <c r="Q551" s="89">
        <v>8.82</v>
      </c>
      <c r="R551" s="89">
        <v>32.65</v>
      </c>
      <c r="S551" s="89">
        <v>42.02</v>
      </c>
      <c r="T551" s="89">
        <v>0.34</v>
      </c>
    </row>
    <row r="552" spans="1:20" s="1" customFormat="1" x14ac:dyDescent="0.3">
      <c r="A552" s="205" t="s">
        <v>14</v>
      </c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</row>
    <row r="553" spans="1:20" s="1" customFormat="1" x14ac:dyDescent="0.3">
      <c r="A553" s="90" t="s">
        <v>604</v>
      </c>
      <c r="B553" s="115" t="s">
        <v>487</v>
      </c>
      <c r="C553" s="140">
        <v>75</v>
      </c>
      <c r="D553" s="89">
        <v>1.82</v>
      </c>
      <c r="E553" s="89">
        <v>0.03</v>
      </c>
      <c r="F553" s="89">
        <v>5.96</v>
      </c>
      <c r="G553" s="89">
        <v>31.73</v>
      </c>
      <c r="H553" s="92"/>
      <c r="I553" s="92"/>
      <c r="J553" s="89">
        <v>1.35</v>
      </c>
      <c r="K553" s="89">
        <v>1.53</v>
      </c>
      <c r="L553" s="92"/>
      <c r="M553" s="89">
        <v>3.48</v>
      </c>
      <c r="N553" s="91">
        <v>2.7</v>
      </c>
      <c r="O553" s="89">
        <v>2.34</v>
      </c>
      <c r="P553" s="89">
        <v>23.19</v>
      </c>
      <c r="Q553" s="89">
        <v>0.06</v>
      </c>
      <c r="R553" s="89">
        <v>0.01</v>
      </c>
      <c r="S553" s="89">
        <v>0.18</v>
      </c>
      <c r="T553" s="92"/>
    </row>
    <row r="554" spans="1:20" s="1" customFormat="1" x14ac:dyDescent="0.3">
      <c r="A554" s="89" t="s">
        <v>266</v>
      </c>
      <c r="B554" s="115" t="s">
        <v>56</v>
      </c>
      <c r="C554" s="140">
        <v>200</v>
      </c>
      <c r="D554" s="89">
        <v>0.78</v>
      </c>
      <c r="E554" s="89">
        <v>0.05</v>
      </c>
      <c r="F554" s="89">
        <v>18.63</v>
      </c>
      <c r="G554" s="89">
        <v>78.69</v>
      </c>
      <c r="H554" s="89">
        <v>0.02</v>
      </c>
      <c r="I554" s="89">
        <v>0.03</v>
      </c>
      <c r="J554" s="91">
        <v>0.6</v>
      </c>
      <c r="K554" s="89">
        <v>87.45</v>
      </c>
      <c r="L554" s="92"/>
      <c r="M554" s="89">
        <v>24.33</v>
      </c>
      <c r="N554" s="91">
        <v>21.9</v>
      </c>
      <c r="O554" s="89">
        <v>15.75</v>
      </c>
      <c r="P554" s="89">
        <v>257.88</v>
      </c>
      <c r="Q554" s="89">
        <v>0.51</v>
      </c>
      <c r="R554" s="89">
        <v>0.33</v>
      </c>
      <c r="S554" s="89">
        <v>0.51</v>
      </c>
      <c r="T554" s="89">
        <v>0.01</v>
      </c>
    </row>
    <row r="555" spans="1:20" s="1" customFormat="1" x14ac:dyDescent="0.3">
      <c r="A555" s="89" t="s">
        <v>228</v>
      </c>
      <c r="B555" s="115" t="s">
        <v>157</v>
      </c>
      <c r="C555" s="140">
        <v>150</v>
      </c>
      <c r="D555" s="89">
        <v>1.35</v>
      </c>
      <c r="E555" s="91">
        <v>0.3</v>
      </c>
      <c r="F555" s="89">
        <v>12.15</v>
      </c>
      <c r="G555" s="91">
        <v>64.5</v>
      </c>
      <c r="H555" s="89">
        <v>0.06</v>
      </c>
      <c r="I555" s="89">
        <v>0.05</v>
      </c>
      <c r="J555" s="90">
        <v>90</v>
      </c>
      <c r="K555" s="90">
        <v>12</v>
      </c>
      <c r="L555" s="92"/>
      <c r="M555" s="90">
        <v>51</v>
      </c>
      <c r="N555" s="91">
        <v>34.5</v>
      </c>
      <c r="O555" s="91">
        <v>19.5</v>
      </c>
      <c r="P555" s="91">
        <v>295.5</v>
      </c>
      <c r="Q555" s="89">
        <v>0.45</v>
      </c>
      <c r="R555" s="89">
        <v>0.75</v>
      </c>
      <c r="S555" s="90">
        <v>3</v>
      </c>
      <c r="T555" s="89">
        <v>0.03</v>
      </c>
    </row>
    <row r="556" spans="1:20" s="1" customFormat="1" x14ac:dyDescent="0.3">
      <c r="A556" s="208" t="s">
        <v>74</v>
      </c>
      <c r="B556" s="209"/>
      <c r="C556" s="140">
        <f>SUM(C553:C555)</f>
        <v>425</v>
      </c>
      <c r="D556" s="89">
        <v>3.95</v>
      </c>
      <c r="E556" s="89">
        <v>0.38</v>
      </c>
      <c r="F556" s="89">
        <v>36.74</v>
      </c>
      <c r="G556" s="89">
        <v>174.92</v>
      </c>
      <c r="H556" s="89">
        <v>0.08</v>
      </c>
      <c r="I556" s="89">
        <v>0.08</v>
      </c>
      <c r="J556" s="89">
        <v>91.95</v>
      </c>
      <c r="K556" s="89">
        <v>100.98</v>
      </c>
      <c r="L556" s="92"/>
      <c r="M556" s="89">
        <v>78.81</v>
      </c>
      <c r="N556" s="91">
        <v>59.1</v>
      </c>
      <c r="O556" s="89">
        <v>37.590000000000003</v>
      </c>
      <c r="P556" s="89">
        <v>576.57000000000005</v>
      </c>
      <c r="Q556" s="89">
        <v>1.02</v>
      </c>
      <c r="R556" s="89">
        <v>1.0900000000000001</v>
      </c>
      <c r="S556" s="89">
        <v>3.69</v>
      </c>
      <c r="T556" s="89">
        <v>0.04</v>
      </c>
    </row>
    <row r="557" spans="1:20" s="1" customFormat="1" x14ac:dyDescent="0.3">
      <c r="A557" s="208" t="s">
        <v>50</v>
      </c>
      <c r="B557" s="209"/>
      <c r="C557" s="140">
        <f>C556+C551+C542</f>
        <v>1895</v>
      </c>
      <c r="D557" s="89">
        <v>61.42</v>
      </c>
      <c r="E557" s="89">
        <v>55.96</v>
      </c>
      <c r="F557" s="89">
        <v>222.18</v>
      </c>
      <c r="G557" s="91">
        <v>1660.4</v>
      </c>
      <c r="H557" s="89">
        <v>1.02</v>
      </c>
      <c r="I557" s="89">
        <v>0.88</v>
      </c>
      <c r="J557" s="89">
        <v>201.83</v>
      </c>
      <c r="K557" s="89">
        <v>1332.26</v>
      </c>
      <c r="L557" s="89">
        <v>4.63</v>
      </c>
      <c r="M557" s="89">
        <v>531.66</v>
      </c>
      <c r="N557" s="89">
        <v>976.31</v>
      </c>
      <c r="O557" s="89">
        <v>303.11</v>
      </c>
      <c r="P557" s="89">
        <v>3293.15</v>
      </c>
      <c r="Q557" s="89">
        <v>16.38</v>
      </c>
      <c r="R557" s="89">
        <v>65.52</v>
      </c>
      <c r="S557" s="89">
        <v>56.63</v>
      </c>
      <c r="T557" s="89">
        <v>0.56999999999999995</v>
      </c>
    </row>
    <row r="558" spans="1:20" s="1" customFormat="1" x14ac:dyDescent="0.3">
      <c r="A558" s="118"/>
      <c r="B558" s="125"/>
      <c r="C558" s="141"/>
      <c r="D558" s="119"/>
      <c r="E558" s="119"/>
      <c r="F558" s="119"/>
      <c r="G558" s="119"/>
      <c r="H558" s="119"/>
      <c r="I558" s="119"/>
      <c r="J558" s="119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</row>
    <row r="559" spans="1:20" s="1" customFormat="1" x14ac:dyDescent="0.3">
      <c r="A559" s="196"/>
      <c r="B559" s="196"/>
      <c r="C559" s="196"/>
      <c r="D559" s="196"/>
      <c r="E559" s="196"/>
      <c r="F559" s="196"/>
      <c r="G559" s="196"/>
      <c r="H559" s="196"/>
      <c r="I559" s="196"/>
      <c r="J559" s="196"/>
      <c r="K559" s="196"/>
      <c r="L559" s="196"/>
      <c r="M559" s="196"/>
      <c r="N559" s="196"/>
      <c r="O559" s="196"/>
      <c r="P559" s="196"/>
      <c r="Q559" s="196"/>
      <c r="R559" s="196"/>
      <c r="S559" s="196"/>
      <c r="T559" s="196"/>
    </row>
    <row r="560" spans="1:20" s="1" customFormat="1" x14ac:dyDescent="0.3">
      <c r="A560" s="197"/>
      <c r="B560" s="197"/>
      <c r="C560" s="141"/>
      <c r="D560" s="120"/>
      <c r="E560" s="121"/>
      <c r="F560" s="119"/>
      <c r="G560" s="119"/>
      <c r="H560" s="120"/>
      <c r="I560" s="120"/>
      <c r="J560" s="120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</row>
    <row r="561" spans="1:20" s="1" customFormat="1" x14ac:dyDescent="0.3">
      <c r="A561" s="198"/>
      <c r="B561" s="198"/>
      <c r="C561" s="141"/>
      <c r="D561" s="120"/>
      <c r="E561" s="119"/>
      <c r="F561" s="119"/>
      <c r="G561" s="119"/>
      <c r="H561" s="120"/>
      <c r="I561" s="120"/>
      <c r="J561" s="120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</row>
    <row r="562" spans="1:20" s="1" customFormat="1" x14ac:dyDescent="0.3">
      <c r="A562" s="199" t="s">
        <v>27</v>
      </c>
      <c r="B562" s="199" t="s">
        <v>28</v>
      </c>
      <c r="C562" s="199" t="s">
        <v>581</v>
      </c>
      <c r="D562" s="206" t="s">
        <v>30</v>
      </c>
      <c r="E562" s="206"/>
      <c r="F562" s="206"/>
      <c r="G562" s="199" t="s">
        <v>582</v>
      </c>
      <c r="H562" s="206" t="s">
        <v>32</v>
      </c>
      <c r="I562" s="206"/>
      <c r="J562" s="206"/>
      <c r="K562" s="206"/>
      <c r="L562" s="206"/>
      <c r="M562" s="206" t="s">
        <v>33</v>
      </c>
      <c r="N562" s="206"/>
      <c r="O562" s="206"/>
      <c r="P562" s="206"/>
      <c r="Q562" s="206"/>
      <c r="R562" s="206"/>
      <c r="S562" s="206"/>
      <c r="T562" s="206"/>
    </row>
    <row r="563" spans="1:20" s="1" customFormat="1" x14ac:dyDescent="0.3">
      <c r="A563" s="200"/>
      <c r="B563" s="201"/>
      <c r="C563" s="200"/>
      <c r="D563" s="114" t="s">
        <v>34</v>
      </c>
      <c r="E563" s="114" t="s">
        <v>35</v>
      </c>
      <c r="F563" s="114" t="s">
        <v>36</v>
      </c>
      <c r="G563" s="200"/>
      <c r="H563" s="114" t="s">
        <v>37</v>
      </c>
      <c r="I563" s="114" t="s">
        <v>583</v>
      </c>
      <c r="J563" s="114" t="s">
        <v>584</v>
      </c>
      <c r="K563" s="114" t="s">
        <v>585</v>
      </c>
      <c r="L563" s="114" t="s">
        <v>586</v>
      </c>
      <c r="M563" s="114" t="s">
        <v>38</v>
      </c>
      <c r="N563" s="114" t="s">
        <v>39</v>
      </c>
      <c r="O563" s="114" t="s">
        <v>40</v>
      </c>
      <c r="P563" s="114" t="s">
        <v>587</v>
      </c>
      <c r="Q563" s="114" t="s">
        <v>41</v>
      </c>
      <c r="R563" s="114" t="s">
        <v>413</v>
      </c>
      <c r="S563" s="114" t="s">
        <v>412</v>
      </c>
      <c r="T563" s="114" t="s">
        <v>414</v>
      </c>
    </row>
    <row r="564" spans="1:20" s="1" customFormat="1" x14ac:dyDescent="0.3">
      <c r="A564" s="88">
        <v>1</v>
      </c>
      <c r="B564" s="124">
        <v>2</v>
      </c>
      <c r="C564" s="140">
        <v>3</v>
      </c>
      <c r="D564" s="88">
        <v>4</v>
      </c>
      <c r="E564" s="88">
        <v>5</v>
      </c>
      <c r="F564" s="88">
        <v>6</v>
      </c>
      <c r="G564" s="88">
        <v>7</v>
      </c>
      <c r="H564" s="88">
        <v>8</v>
      </c>
      <c r="I564" s="88">
        <v>9</v>
      </c>
      <c r="J564" s="88">
        <v>10</v>
      </c>
      <c r="K564" s="88">
        <v>11</v>
      </c>
      <c r="L564" s="88">
        <v>12</v>
      </c>
      <c r="M564" s="88">
        <v>13</v>
      </c>
      <c r="N564" s="88">
        <v>14</v>
      </c>
      <c r="O564" s="88">
        <v>15</v>
      </c>
      <c r="P564" s="88">
        <v>16</v>
      </c>
      <c r="Q564" s="88">
        <v>17</v>
      </c>
      <c r="R564" s="88">
        <v>18</v>
      </c>
      <c r="S564" s="88">
        <v>19</v>
      </c>
      <c r="T564" s="88">
        <v>20</v>
      </c>
    </row>
    <row r="565" spans="1:20" s="1" customFormat="1" x14ac:dyDescent="0.3">
      <c r="A565" s="205" t="s">
        <v>636</v>
      </c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</row>
    <row r="566" spans="1:20" s="1" customFormat="1" x14ac:dyDescent="0.3">
      <c r="A566" s="205" t="s">
        <v>42</v>
      </c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</row>
    <row r="567" spans="1:20" s="1" customFormat="1" x14ac:dyDescent="0.3">
      <c r="A567" s="90" t="s">
        <v>223</v>
      </c>
      <c r="B567" s="115" t="s">
        <v>43</v>
      </c>
      <c r="C567" s="140">
        <v>10</v>
      </c>
      <c r="D567" s="89">
        <v>0.08</v>
      </c>
      <c r="E567" s="89">
        <v>7.25</v>
      </c>
      <c r="F567" s="89">
        <v>0.13</v>
      </c>
      <c r="G567" s="91">
        <v>66.099999999999994</v>
      </c>
      <c r="H567" s="92"/>
      <c r="I567" s="89">
        <v>0.01</v>
      </c>
      <c r="J567" s="92"/>
      <c r="K567" s="90">
        <v>45</v>
      </c>
      <c r="L567" s="89">
        <v>0.13</v>
      </c>
      <c r="M567" s="91">
        <v>2.4</v>
      </c>
      <c r="N567" s="90">
        <v>3</v>
      </c>
      <c r="O567" s="89">
        <v>0.05</v>
      </c>
      <c r="P567" s="90">
        <v>3</v>
      </c>
      <c r="Q567" s="89">
        <v>0.02</v>
      </c>
      <c r="R567" s="91">
        <v>0.1</v>
      </c>
      <c r="S567" s="92"/>
      <c r="T567" s="92"/>
    </row>
    <row r="568" spans="1:20" s="1" customFormat="1" x14ac:dyDescent="0.3">
      <c r="A568" s="90" t="s">
        <v>224</v>
      </c>
      <c r="B568" s="115" t="s">
        <v>44</v>
      </c>
      <c r="C568" s="140">
        <v>15</v>
      </c>
      <c r="D568" s="89">
        <v>3.48</v>
      </c>
      <c r="E568" s="89">
        <v>4.43</v>
      </c>
      <c r="F568" s="92"/>
      <c r="G568" s="91">
        <v>54.6</v>
      </c>
      <c r="H568" s="89">
        <v>0.01</v>
      </c>
      <c r="I568" s="89">
        <v>0.05</v>
      </c>
      <c r="J568" s="89">
        <v>0.11</v>
      </c>
      <c r="K568" s="91">
        <v>43.2</v>
      </c>
      <c r="L568" s="89">
        <v>0.14000000000000001</v>
      </c>
      <c r="M568" s="90">
        <v>132</v>
      </c>
      <c r="N568" s="90">
        <v>75</v>
      </c>
      <c r="O568" s="89">
        <v>5.25</v>
      </c>
      <c r="P568" s="91">
        <v>13.2</v>
      </c>
      <c r="Q568" s="89">
        <v>0.15</v>
      </c>
      <c r="R568" s="89">
        <v>2.1800000000000002</v>
      </c>
      <c r="S568" s="89">
        <v>1.35</v>
      </c>
      <c r="T568" s="89">
        <v>0.01</v>
      </c>
    </row>
    <row r="569" spans="1:20" s="1" customFormat="1" x14ac:dyDescent="0.3">
      <c r="A569" s="90" t="s">
        <v>225</v>
      </c>
      <c r="B569" s="115" t="s">
        <v>76</v>
      </c>
      <c r="C569" s="140">
        <v>40</v>
      </c>
      <c r="D569" s="89">
        <v>5.08</v>
      </c>
      <c r="E569" s="91">
        <v>4.5999999999999996</v>
      </c>
      <c r="F569" s="89">
        <v>0.28000000000000003</v>
      </c>
      <c r="G569" s="91">
        <v>62.8</v>
      </c>
      <c r="H569" s="89">
        <v>0.03</v>
      </c>
      <c r="I569" s="89">
        <v>0.18</v>
      </c>
      <c r="J569" s="92"/>
      <c r="K569" s="90">
        <v>104</v>
      </c>
      <c r="L569" s="89">
        <v>0.88</v>
      </c>
      <c r="M569" s="90">
        <v>22</v>
      </c>
      <c r="N569" s="91">
        <v>76.8</v>
      </c>
      <c r="O569" s="91">
        <v>4.8</v>
      </c>
      <c r="P569" s="90">
        <v>56</v>
      </c>
      <c r="Q569" s="90">
        <v>1</v>
      </c>
      <c r="R569" s="89">
        <v>12.28</v>
      </c>
      <c r="S569" s="90">
        <v>8</v>
      </c>
      <c r="T569" s="89">
        <v>0.02</v>
      </c>
    </row>
    <row r="570" spans="1:20" s="1" customFormat="1" ht="33" x14ac:dyDescent="0.3">
      <c r="A570" s="90" t="s">
        <v>284</v>
      </c>
      <c r="B570" s="115" t="s">
        <v>637</v>
      </c>
      <c r="C570" s="140">
        <v>210</v>
      </c>
      <c r="D570" s="89">
        <v>8.61</v>
      </c>
      <c r="E570" s="89">
        <v>7.61</v>
      </c>
      <c r="F570" s="89">
        <v>41.54</v>
      </c>
      <c r="G570" s="89">
        <v>269.54000000000002</v>
      </c>
      <c r="H570" s="89">
        <v>0.23</v>
      </c>
      <c r="I570" s="89">
        <v>0.25</v>
      </c>
      <c r="J570" s="91">
        <v>1.3</v>
      </c>
      <c r="K570" s="91">
        <v>45.4</v>
      </c>
      <c r="L570" s="89">
        <v>0.12</v>
      </c>
      <c r="M570" s="89">
        <v>132.37</v>
      </c>
      <c r="N570" s="89">
        <v>225.98</v>
      </c>
      <c r="O570" s="89">
        <v>104.14</v>
      </c>
      <c r="P570" s="89">
        <v>318.88</v>
      </c>
      <c r="Q570" s="89">
        <v>3.17</v>
      </c>
      <c r="R570" s="89">
        <v>3.62</v>
      </c>
      <c r="S570" s="89">
        <v>10.49</v>
      </c>
      <c r="T570" s="89">
        <v>0.03</v>
      </c>
    </row>
    <row r="571" spans="1:20" s="1" customFormat="1" x14ac:dyDescent="0.3">
      <c r="A571" s="90" t="s">
        <v>227</v>
      </c>
      <c r="B571" s="115" t="s">
        <v>11</v>
      </c>
      <c r="C571" s="140">
        <v>200</v>
      </c>
      <c r="D571" s="89">
        <v>0.26</v>
      </c>
      <c r="E571" s="89">
        <v>0.03</v>
      </c>
      <c r="F571" s="89">
        <v>11.26</v>
      </c>
      <c r="G571" s="89">
        <v>47.79</v>
      </c>
      <c r="H571" s="92"/>
      <c r="I571" s="89">
        <v>0.01</v>
      </c>
      <c r="J571" s="91">
        <v>2.9</v>
      </c>
      <c r="K571" s="89">
        <v>0.64</v>
      </c>
      <c r="L571" s="92"/>
      <c r="M571" s="89">
        <v>8.08</v>
      </c>
      <c r="N571" s="89">
        <v>9.7799999999999994</v>
      </c>
      <c r="O571" s="89">
        <v>5.24</v>
      </c>
      <c r="P571" s="89">
        <v>36.54</v>
      </c>
      <c r="Q571" s="91">
        <v>0.9</v>
      </c>
      <c r="R571" s="89">
        <v>0.03</v>
      </c>
      <c r="S571" s="89">
        <v>0.01</v>
      </c>
      <c r="T571" s="92"/>
    </row>
    <row r="572" spans="1:20" s="1" customFormat="1" x14ac:dyDescent="0.3">
      <c r="A572" s="116"/>
      <c r="B572" s="115" t="s">
        <v>465</v>
      </c>
      <c r="C572" s="140">
        <v>30</v>
      </c>
      <c r="D572" s="89">
        <v>2.19</v>
      </c>
      <c r="E572" s="89">
        <v>1.23</v>
      </c>
      <c r="F572" s="89">
        <v>13.85</v>
      </c>
      <c r="G572" s="89">
        <v>76.16</v>
      </c>
      <c r="H572" s="89">
        <v>0.08</v>
      </c>
      <c r="I572" s="89">
        <v>0.03</v>
      </c>
      <c r="J572" s="92"/>
      <c r="K572" s="89">
        <v>1.38</v>
      </c>
      <c r="L572" s="92"/>
      <c r="M572" s="89">
        <v>38.119999999999997</v>
      </c>
      <c r="N572" s="89">
        <v>48.41</v>
      </c>
      <c r="O572" s="89">
        <v>18.32</v>
      </c>
      <c r="P572" s="89">
        <v>36.04</v>
      </c>
      <c r="Q572" s="89">
        <v>0.83</v>
      </c>
      <c r="R572" s="89">
        <v>2.3199999999999998</v>
      </c>
      <c r="S572" s="89">
        <v>0.18</v>
      </c>
      <c r="T572" s="92"/>
    </row>
    <row r="573" spans="1:20" s="1" customFormat="1" x14ac:dyDescent="0.3">
      <c r="A573" s="90" t="s">
        <v>228</v>
      </c>
      <c r="B573" s="115" t="s">
        <v>45</v>
      </c>
      <c r="C573" s="140">
        <v>100</v>
      </c>
      <c r="D573" s="91">
        <v>0.4</v>
      </c>
      <c r="E573" s="91">
        <v>0.4</v>
      </c>
      <c r="F573" s="91">
        <v>9.8000000000000007</v>
      </c>
      <c r="G573" s="90">
        <v>47</v>
      </c>
      <c r="H573" s="89">
        <v>0.03</v>
      </c>
      <c r="I573" s="89">
        <v>0.02</v>
      </c>
      <c r="J573" s="90">
        <v>10</v>
      </c>
      <c r="K573" s="90">
        <v>5</v>
      </c>
      <c r="L573" s="92"/>
      <c r="M573" s="90">
        <v>16</v>
      </c>
      <c r="N573" s="90">
        <v>11</v>
      </c>
      <c r="O573" s="90">
        <v>9</v>
      </c>
      <c r="P573" s="90">
        <v>278</v>
      </c>
      <c r="Q573" s="91">
        <v>2.2000000000000002</v>
      </c>
      <c r="R573" s="91">
        <v>0.3</v>
      </c>
      <c r="S573" s="90">
        <v>2</v>
      </c>
      <c r="T573" s="89">
        <v>0.01</v>
      </c>
    </row>
    <row r="574" spans="1:20" s="1" customFormat="1" x14ac:dyDescent="0.3">
      <c r="A574" s="208" t="s">
        <v>46</v>
      </c>
      <c r="B574" s="209"/>
      <c r="C574" s="140">
        <f>SUM(C567:C573)</f>
        <v>605</v>
      </c>
      <c r="D574" s="91">
        <v>20.100000000000001</v>
      </c>
      <c r="E574" s="89">
        <v>25.55</v>
      </c>
      <c r="F574" s="89">
        <v>76.86</v>
      </c>
      <c r="G574" s="89">
        <v>623.99</v>
      </c>
      <c r="H574" s="89">
        <v>0.38</v>
      </c>
      <c r="I574" s="89">
        <v>0.55000000000000004</v>
      </c>
      <c r="J574" s="89">
        <v>14.31</v>
      </c>
      <c r="K574" s="89">
        <v>244.62</v>
      </c>
      <c r="L574" s="89">
        <v>1.27</v>
      </c>
      <c r="M574" s="89">
        <v>350.97</v>
      </c>
      <c r="N574" s="89">
        <v>449.97</v>
      </c>
      <c r="O574" s="91">
        <v>146.80000000000001</v>
      </c>
      <c r="P574" s="89">
        <v>741.66</v>
      </c>
      <c r="Q574" s="89">
        <v>8.27</v>
      </c>
      <c r="R574" s="89">
        <v>20.83</v>
      </c>
      <c r="S574" s="89">
        <v>22.03</v>
      </c>
      <c r="T574" s="89">
        <v>7.0000000000000007E-2</v>
      </c>
    </row>
    <row r="575" spans="1:20" s="1" customFormat="1" x14ac:dyDescent="0.3">
      <c r="A575" s="205" t="s">
        <v>13</v>
      </c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</row>
    <row r="576" spans="1:20" s="1" customFormat="1" x14ac:dyDescent="0.3">
      <c r="A576" s="90" t="s">
        <v>593</v>
      </c>
      <c r="B576" s="115" t="s">
        <v>161</v>
      </c>
      <c r="C576" s="140">
        <v>60</v>
      </c>
      <c r="D576" s="89">
        <v>0.99</v>
      </c>
      <c r="E576" s="89">
        <v>5.12</v>
      </c>
      <c r="F576" s="89">
        <v>2.16</v>
      </c>
      <c r="G576" s="89">
        <v>59.17</v>
      </c>
      <c r="H576" s="89">
        <v>0.03</v>
      </c>
      <c r="I576" s="89">
        <v>0.03</v>
      </c>
      <c r="J576" s="89">
        <v>27.74</v>
      </c>
      <c r="K576" s="89">
        <v>97.34</v>
      </c>
      <c r="L576" s="92"/>
      <c r="M576" s="91">
        <v>31.2</v>
      </c>
      <c r="N576" s="89">
        <v>25.45</v>
      </c>
      <c r="O576" s="89">
        <v>13.79</v>
      </c>
      <c r="P576" s="89">
        <v>158.88999999999999</v>
      </c>
      <c r="Q576" s="89">
        <v>0.63</v>
      </c>
      <c r="R576" s="89">
        <v>0.24</v>
      </c>
      <c r="S576" s="89">
        <v>1.53</v>
      </c>
      <c r="T576" s="89">
        <v>0.02</v>
      </c>
    </row>
    <row r="577" spans="1:20" s="1" customFormat="1" ht="33" x14ac:dyDescent="0.3">
      <c r="A577" s="89" t="s">
        <v>600</v>
      </c>
      <c r="B577" s="115" t="s">
        <v>638</v>
      </c>
      <c r="C577" s="140">
        <v>225</v>
      </c>
      <c r="D577" s="89">
        <v>6.46</v>
      </c>
      <c r="E577" s="89">
        <v>8.4499999999999993</v>
      </c>
      <c r="F577" s="89">
        <v>9.98</v>
      </c>
      <c r="G577" s="89">
        <v>142.38999999999999</v>
      </c>
      <c r="H577" s="89">
        <v>9.0000000000000011E-2</v>
      </c>
      <c r="I577" s="89">
        <v>0.12</v>
      </c>
      <c r="J577" s="89">
        <v>31.79</v>
      </c>
      <c r="K577" s="89">
        <v>273.22000000000003</v>
      </c>
      <c r="L577" s="89">
        <v>0.01</v>
      </c>
      <c r="M577" s="89">
        <v>47.669999999999995</v>
      </c>
      <c r="N577" s="91">
        <v>99</v>
      </c>
      <c r="O577" s="89">
        <v>28.47</v>
      </c>
      <c r="P577" s="89">
        <v>473.12</v>
      </c>
      <c r="Q577" s="89">
        <v>1.44</v>
      </c>
      <c r="R577" s="89">
        <v>0.36</v>
      </c>
      <c r="S577" s="89">
        <v>6.7600000000000007</v>
      </c>
      <c r="T577" s="89">
        <v>0.05</v>
      </c>
    </row>
    <row r="578" spans="1:20" s="1" customFormat="1" x14ac:dyDescent="0.3">
      <c r="A578" s="90" t="s">
        <v>252</v>
      </c>
      <c r="B578" s="115" t="s">
        <v>175</v>
      </c>
      <c r="C578" s="140">
        <v>90</v>
      </c>
      <c r="D578" s="89">
        <v>16.54</v>
      </c>
      <c r="E578" s="89">
        <v>10.29</v>
      </c>
      <c r="F578" s="91">
        <v>0.8</v>
      </c>
      <c r="G578" s="89">
        <v>166.63</v>
      </c>
      <c r="H578" s="89">
        <v>7.0000000000000007E-2</v>
      </c>
      <c r="I578" s="89">
        <v>0.19</v>
      </c>
      <c r="J578" s="89">
        <v>1.66</v>
      </c>
      <c r="K578" s="89">
        <v>70.150000000000006</v>
      </c>
      <c r="L578" s="89">
        <v>0.13</v>
      </c>
      <c r="M578" s="89">
        <v>132.18</v>
      </c>
      <c r="N578" s="91">
        <v>197.5</v>
      </c>
      <c r="O578" s="89">
        <v>22.37</v>
      </c>
      <c r="P578" s="89">
        <v>203.95</v>
      </c>
      <c r="Q578" s="89">
        <v>0.74</v>
      </c>
      <c r="R578" s="89">
        <v>17.16</v>
      </c>
      <c r="S578" s="89">
        <v>2.92</v>
      </c>
      <c r="T578" s="89">
        <v>0.01</v>
      </c>
    </row>
    <row r="579" spans="1:20" s="1" customFormat="1" x14ac:dyDescent="0.3">
      <c r="A579" s="89" t="s">
        <v>603</v>
      </c>
      <c r="B579" s="115" t="s">
        <v>485</v>
      </c>
      <c r="C579" s="140">
        <v>150</v>
      </c>
      <c r="D579" s="89">
        <v>6.11</v>
      </c>
      <c r="E579" s="89">
        <v>5.28</v>
      </c>
      <c r="F579" s="89">
        <v>34.119999999999997</v>
      </c>
      <c r="G579" s="89">
        <v>209.47</v>
      </c>
      <c r="H579" s="89">
        <v>0.23</v>
      </c>
      <c r="I579" s="89">
        <v>0.08</v>
      </c>
      <c r="J579" s="89">
        <v>22.05</v>
      </c>
      <c r="K579" s="89">
        <v>84.45</v>
      </c>
      <c r="L579" s="89">
        <v>7.0000000000000007E-2</v>
      </c>
      <c r="M579" s="89">
        <v>25.53</v>
      </c>
      <c r="N579" s="89">
        <v>128.58000000000001</v>
      </c>
      <c r="O579" s="89">
        <v>48.03</v>
      </c>
      <c r="P579" s="89">
        <v>228.15</v>
      </c>
      <c r="Q579" s="89">
        <v>1.73</v>
      </c>
      <c r="R579" s="89">
        <v>1.52</v>
      </c>
      <c r="S579" s="89">
        <v>3.38</v>
      </c>
      <c r="T579" s="89">
        <v>0.02</v>
      </c>
    </row>
    <row r="580" spans="1:20" s="1" customFormat="1" x14ac:dyDescent="0.3">
      <c r="A580" s="90" t="s">
        <v>247</v>
      </c>
      <c r="B580" s="115" t="s">
        <v>59</v>
      </c>
      <c r="C580" s="140">
        <v>200</v>
      </c>
      <c r="D580" s="89">
        <v>0.16</v>
      </c>
      <c r="E580" s="89">
        <v>0.04</v>
      </c>
      <c r="F580" s="91">
        <v>13.1</v>
      </c>
      <c r="G580" s="89">
        <v>54.29</v>
      </c>
      <c r="H580" s="89">
        <v>0.01</v>
      </c>
      <c r="I580" s="89">
        <v>0.01</v>
      </c>
      <c r="J580" s="90">
        <v>3</v>
      </c>
      <c r="K580" s="91">
        <v>3.4</v>
      </c>
      <c r="L580" s="92"/>
      <c r="M580" s="89">
        <v>7.73</v>
      </c>
      <c r="N580" s="90">
        <v>6</v>
      </c>
      <c r="O580" s="91">
        <v>5.2</v>
      </c>
      <c r="P580" s="89">
        <v>51.53</v>
      </c>
      <c r="Q580" s="89">
        <v>0.13</v>
      </c>
      <c r="R580" s="89">
        <v>0.02</v>
      </c>
      <c r="S580" s="91">
        <v>0.4</v>
      </c>
      <c r="T580" s="92"/>
    </row>
    <row r="581" spans="1:20" s="1" customFormat="1" x14ac:dyDescent="0.3">
      <c r="A581" s="116"/>
      <c r="B581" s="115" t="s">
        <v>465</v>
      </c>
      <c r="C581" s="140">
        <v>70</v>
      </c>
      <c r="D581" s="89">
        <v>4.7699999999999996</v>
      </c>
      <c r="E581" s="89">
        <v>2.98</v>
      </c>
      <c r="F581" s="89">
        <v>30.09</v>
      </c>
      <c r="G581" s="91">
        <v>168.6</v>
      </c>
      <c r="H581" s="89">
        <v>0.19</v>
      </c>
      <c r="I581" s="89">
        <v>7.0000000000000007E-2</v>
      </c>
      <c r="J581" s="92"/>
      <c r="K581" s="89">
        <v>3.12</v>
      </c>
      <c r="L581" s="92"/>
      <c r="M581" s="89">
        <v>91.38</v>
      </c>
      <c r="N581" s="89">
        <v>107.07</v>
      </c>
      <c r="O581" s="89">
        <v>43.04</v>
      </c>
      <c r="P581" s="89">
        <v>80.040000000000006</v>
      </c>
      <c r="Q581" s="89">
        <v>1.85</v>
      </c>
      <c r="R581" s="89">
        <v>5.39</v>
      </c>
      <c r="S581" s="89">
        <v>0.44</v>
      </c>
      <c r="T581" s="92"/>
    </row>
    <row r="582" spans="1:20" s="1" customFormat="1" x14ac:dyDescent="0.3">
      <c r="A582" s="90" t="s">
        <v>228</v>
      </c>
      <c r="B582" s="115" t="s">
        <v>51</v>
      </c>
      <c r="C582" s="140">
        <v>100</v>
      </c>
      <c r="D582" s="91">
        <v>0.4</v>
      </c>
      <c r="E582" s="91">
        <v>0.3</v>
      </c>
      <c r="F582" s="91">
        <v>10.3</v>
      </c>
      <c r="G582" s="90">
        <v>47</v>
      </c>
      <c r="H582" s="89">
        <v>0.02</v>
      </c>
      <c r="I582" s="89">
        <v>0.03</v>
      </c>
      <c r="J582" s="90">
        <v>5</v>
      </c>
      <c r="K582" s="90">
        <v>2</v>
      </c>
      <c r="L582" s="92"/>
      <c r="M582" s="90">
        <v>19</v>
      </c>
      <c r="N582" s="90">
        <v>16</v>
      </c>
      <c r="O582" s="90">
        <v>12</v>
      </c>
      <c r="P582" s="90">
        <v>155</v>
      </c>
      <c r="Q582" s="91">
        <v>2.2999999999999998</v>
      </c>
      <c r="R582" s="91">
        <v>0.1</v>
      </c>
      <c r="S582" s="90">
        <v>1</v>
      </c>
      <c r="T582" s="89">
        <v>0.01</v>
      </c>
    </row>
    <row r="583" spans="1:20" s="1" customFormat="1" x14ac:dyDescent="0.3">
      <c r="A583" s="208" t="s">
        <v>49</v>
      </c>
      <c r="B583" s="209"/>
      <c r="C583" s="140">
        <f>SUM(C576:C582)</f>
        <v>895</v>
      </c>
      <c r="D583" s="89">
        <v>35.43</v>
      </c>
      <c r="E583" s="89">
        <v>32.46</v>
      </c>
      <c r="F583" s="89">
        <v>100.55</v>
      </c>
      <c r="G583" s="89">
        <v>847.55</v>
      </c>
      <c r="H583" s="89">
        <v>0.64</v>
      </c>
      <c r="I583" s="89">
        <v>0.53</v>
      </c>
      <c r="J583" s="89">
        <v>91.24</v>
      </c>
      <c r="K583" s="89">
        <v>533.67999999999995</v>
      </c>
      <c r="L583" s="89">
        <v>0.21</v>
      </c>
      <c r="M583" s="89">
        <v>354.69</v>
      </c>
      <c r="N583" s="91">
        <v>579.6</v>
      </c>
      <c r="O583" s="91">
        <v>172.9</v>
      </c>
      <c r="P583" s="89">
        <v>1350.68</v>
      </c>
      <c r="Q583" s="89">
        <v>8.82</v>
      </c>
      <c r="R583" s="89">
        <v>24.79</v>
      </c>
      <c r="S583" s="89">
        <v>16.43</v>
      </c>
      <c r="T583" s="89">
        <v>0.11</v>
      </c>
    </row>
    <row r="584" spans="1:20" s="1" customFormat="1" x14ac:dyDescent="0.3">
      <c r="A584" s="205" t="s">
        <v>14</v>
      </c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</row>
    <row r="585" spans="1:20" s="1" customFormat="1" x14ac:dyDescent="0.3">
      <c r="A585" s="117"/>
      <c r="B585" s="115" t="s">
        <v>649</v>
      </c>
      <c r="C585" s="140">
        <v>25</v>
      </c>
      <c r="D585" s="169">
        <v>2.5299999999999998</v>
      </c>
      <c r="E585" s="169">
        <v>5.03</v>
      </c>
      <c r="F585" s="169">
        <v>11.47</v>
      </c>
      <c r="G585" s="169">
        <v>101.71</v>
      </c>
      <c r="H585" s="169">
        <v>7.0000000000000007E-2</v>
      </c>
      <c r="I585" s="169">
        <v>0.05</v>
      </c>
      <c r="J585" s="169">
        <v>0.08</v>
      </c>
      <c r="K585" s="169">
        <v>20.329999999999998</v>
      </c>
      <c r="L585" s="169">
        <v>0.01</v>
      </c>
      <c r="M585" s="169">
        <v>23.02</v>
      </c>
      <c r="N585" s="169">
        <v>49.13</v>
      </c>
      <c r="O585" s="169">
        <v>8.91</v>
      </c>
      <c r="P585" s="169">
        <v>41.54</v>
      </c>
      <c r="Q585" s="169">
        <v>0.64</v>
      </c>
      <c r="R585" s="169">
        <v>0.93</v>
      </c>
      <c r="S585" s="169">
        <v>1.71</v>
      </c>
      <c r="T585" s="168"/>
    </row>
    <row r="586" spans="1:20" s="1" customFormat="1" x14ac:dyDescent="0.3">
      <c r="A586" s="116"/>
      <c r="B586" s="115" t="s">
        <v>198</v>
      </c>
      <c r="C586" s="140">
        <v>200</v>
      </c>
      <c r="D586" s="170">
        <v>5.8</v>
      </c>
      <c r="E586" s="167">
        <v>5</v>
      </c>
      <c r="F586" s="170">
        <v>8.1999999999999993</v>
      </c>
      <c r="G586" s="167">
        <v>106</v>
      </c>
      <c r="H586" s="169">
        <v>0.06</v>
      </c>
      <c r="I586" s="169">
        <v>0.26</v>
      </c>
      <c r="J586" s="170">
        <v>1.6</v>
      </c>
      <c r="K586" s="167">
        <v>44</v>
      </c>
      <c r="L586" s="169">
        <v>0.06</v>
      </c>
      <c r="M586" s="167">
        <v>236</v>
      </c>
      <c r="N586" s="167">
        <v>192</v>
      </c>
      <c r="O586" s="167">
        <v>32</v>
      </c>
      <c r="P586" s="167">
        <v>288</v>
      </c>
      <c r="Q586" s="170">
        <v>0.2</v>
      </c>
      <c r="R586" s="167">
        <v>4</v>
      </c>
      <c r="S586" s="167">
        <v>18</v>
      </c>
      <c r="T586" s="169">
        <v>0.04</v>
      </c>
    </row>
    <row r="587" spans="1:20" s="1" customFormat="1" x14ac:dyDescent="0.3">
      <c r="A587" s="89" t="s">
        <v>228</v>
      </c>
      <c r="B587" s="115" t="s">
        <v>110</v>
      </c>
      <c r="C587" s="140">
        <v>100</v>
      </c>
      <c r="D587" s="170">
        <v>0.8</v>
      </c>
      <c r="E587" s="170">
        <v>0.4</v>
      </c>
      <c r="F587" s="170">
        <v>8.1</v>
      </c>
      <c r="G587" s="167">
        <v>47</v>
      </c>
      <c r="H587" s="169">
        <v>0.02</v>
      </c>
      <c r="I587" s="169">
        <v>0.04</v>
      </c>
      <c r="J587" s="167">
        <v>180</v>
      </c>
      <c r="K587" s="167">
        <v>15</v>
      </c>
      <c r="L587" s="168"/>
      <c r="M587" s="167">
        <v>40</v>
      </c>
      <c r="N587" s="167">
        <v>34</v>
      </c>
      <c r="O587" s="167">
        <v>25</v>
      </c>
      <c r="P587" s="167">
        <v>300</v>
      </c>
      <c r="Q587" s="170">
        <v>0.8</v>
      </c>
      <c r="R587" s="170">
        <v>0.2</v>
      </c>
      <c r="S587" s="167">
        <v>2</v>
      </c>
      <c r="T587" s="169">
        <v>0.01</v>
      </c>
    </row>
    <row r="588" spans="1:20" s="1" customFormat="1" x14ac:dyDescent="0.3">
      <c r="A588" s="208" t="s">
        <v>74</v>
      </c>
      <c r="B588" s="209"/>
      <c r="C588" s="140">
        <f>SUM(C585:C587)</f>
        <v>325</v>
      </c>
      <c r="D588" s="169">
        <v>9.1300000000000008</v>
      </c>
      <c r="E588" s="169">
        <v>10.43</v>
      </c>
      <c r="F588" s="169">
        <v>27.77</v>
      </c>
      <c r="G588" s="169">
        <v>254.71</v>
      </c>
      <c r="H588" s="169">
        <v>0.15</v>
      </c>
      <c r="I588" s="169">
        <v>0.35</v>
      </c>
      <c r="J588" s="169">
        <v>181.68</v>
      </c>
      <c r="K588" s="169">
        <v>79.33</v>
      </c>
      <c r="L588" s="169">
        <v>7.0000000000000007E-2</v>
      </c>
      <c r="M588" s="169">
        <v>299.02</v>
      </c>
      <c r="N588" s="169">
        <v>275.13</v>
      </c>
      <c r="O588" s="169">
        <v>65.91</v>
      </c>
      <c r="P588" s="169">
        <v>629.54</v>
      </c>
      <c r="Q588" s="169">
        <v>1.64</v>
      </c>
      <c r="R588" s="169">
        <v>5.13</v>
      </c>
      <c r="S588" s="169">
        <v>21.71</v>
      </c>
      <c r="T588" s="169">
        <v>0.05</v>
      </c>
    </row>
    <row r="589" spans="1:20" s="1" customFormat="1" x14ac:dyDescent="0.3">
      <c r="A589" s="208" t="s">
        <v>50</v>
      </c>
      <c r="B589" s="209"/>
      <c r="C589" s="140">
        <f>C588+C583+C574</f>
        <v>1825</v>
      </c>
      <c r="D589" s="169">
        <v>64.66</v>
      </c>
      <c r="E589" s="169">
        <v>68.44</v>
      </c>
      <c r="F589" s="169">
        <v>205.18</v>
      </c>
      <c r="G589" s="169">
        <v>1726.25</v>
      </c>
      <c r="H589" s="169">
        <v>1.17</v>
      </c>
      <c r="I589" s="169">
        <v>1.43</v>
      </c>
      <c r="J589" s="169">
        <v>287.23</v>
      </c>
      <c r="K589" s="169">
        <v>857.63</v>
      </c>
      <c r="L589" s="169">
        <v>1.55</v>
      </c>
      <c r="M589" s="169">
        <v>1004.68</v>
      </c>
      <c r="N589" s="170">
        <v>1304.7</v>
      </c>
      <c r="O589" s="169">
        <v>385.61</v>
      </c>
      <c r="P589" s="169">
        <v>2721.88</v>
      </c>
      <c r="Q589" s="169">
        <v>18.73</v>
      </c>
      <c r="R589" s="169">
        <v>50.75</v>
      </c>
      <c r="S589" s="169">
        <v>60.17</v>
      </c>
      <c r="T589" s="169">
        <v>0.23</v>
      </c>
    </row>
    <row r="590" spans="1:20" s="1" customFormat="1" x14ac:dyDescent="0.3">
      <c r="A590" s="118"/>
      <c r="B590" s="125"/>
      <c r="C590" s="141"/>
      <c r="D590" s="119"/>
      <c r="E590" s="119"/>
      <c r="F590" s="119"/>
      <c r="G590" s="119"/>
      <c r="H590" s="119"/>
      <c r="I590" s="119"/>
      <c r="J590" s="119"/>
      <c r="K590" s="207"/>
      <c r="L590" s="207"/>
      <c r="M590" s="207"/>
      <c r="N590" s="207"/>
      <c r="O590" s="207"/>
      <c r="P590" s="207"/>
      <c r="Q590" s="207"/>
      <c r="R590" s="207"/>
      <c r="S590" s="207"/>
      <c r="T590" s="207"/>
    </row>
    <row r="591" spans="1:20" s="1" customFormat="1" x14ac:dyDescent="0.3">
      <c r="A591" s="196"/>
      <c r="B591" s="196"/>
      <c r="C591" s="196"/>
      <c r="D591" s="196"/>
      <c r="E591" s="196"/>
      <c r="F591" s="196"/>
      <c r="G591" s="196"/>
      <c r="H591" s="196"/>
      <c r="I591" s="196"/>
      <c r="J591" s="196"/>
      <c r="K591" s="196"/>
      <c r="L591" s="196"/>
      <c r="M591" s="196"/>
      <c r="N591" s="196"/>
      <c r="O591" s="196"/>
      <c r="P591" s="196"/>
      <c r="Q591" s="196"/>
      <c r="R591" s="196"/>
      <c r="S591" s="196"/>
      <c r="T591" s="196"/>
    </row>
    <row r="592" spans="1:20" s="1" customFormat="1" x14ac:dyDescent="0.3">
      <c r="A592" s="197"/>
      <c r="B592" s="197"/>
      <c r="C592" s="141"/>
      <c r="D592" s="120"/>
      <c r="E592" s="121"/>
      <c r="F592" s="119"/>
      <c r="G592" s="119"/>
      <c r="H592" s="120"/>
      <c r="I592" s="120"/>
      <c r="J592" s="120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</row>
    <row r="593" spans="1:20" s="1" customFormat="1" x14ac:dyDescent="0.3">
      <c r="A593" s="198"/>
      <c r="B593" s="198"/>
      <c r="C593" s="141"/>
      <c r="D593" s="120"/>
      <c r="E593" s="119"/>
      <c r="F593" s="119"/>
      <c r="G593" s="119"/>
      <c r="H593" s="120"/>
      <c r="I593" s="120"/>
      <c r="J593" s="120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</row>
    <row r="594" spans="1:20" s="1" customFormat="1" x14ac:dyDescent="0.3">
      <c r="A594" s="199" t="s">
        <v>27</v>
      </c>
      <c r="B594" s="199" t="s">
        <v>28</v>
      </c>
      <c r="C594" s="199" t="s">
        <v>581</v>
      </c>
      <c r="D594" s="206" t="s">
        <v>30</v>
      </c>
      <c r="E594" s="206"/>
      <c r="F594" s="206"/>
      <c r="G594" s="199" t="s">
        <v>582</v>
      </c>
      <c r="H594" s="206" t="s">
        <v>32</v>
      </c>
      <c r="I594" s="206"/>
      <c r="J594" s="206"/>
      <c r="K594" s="206"/>
      <c r="L594" s="206"/>
      <c r="M594" s="206" t="s">
        <v>33</v>
      </c>
      <c r="N594" s="206"/>
      <c r="O594" s="206"/>
      <c r="P594" s="206"/>
      <c r="Q594" s="206"/>
      <c r="R594" s="206"/>
      <c r="S594" s="206"/>
      <c r="T594" s="206"/>
    </row>
    <row r="595" spans="1:20" s="1" customFormat="1" x14ac:dyDescent="0.3">
      <c r="A595" s="200"/>
      <c r="B595" s="201"/>
      <c r="C595" s="200"/>
      <c r="D595" s="114" t="s">
        <v>34</v>
      </c>
      <c r="E595" s="114" t="s">
        <v>35</v>
      </c>
      <c r="F595" s="114" t="s">
        <v>36</v>
      </c>
      <c r="G595" s="200"/>
      <c r="H595" s="114" t="s">
        <v>37</v>
      </c>
      <c r="I595" s="114" t="s">
        <v>583</v>
      </c>
      <c r="J595" s="114" t="s">
        <v>584</v>
      </c>
      <c r="K595" s="114" t="s">
        <v>585</v>
      </c>
      <c r="L595" s="114" t="s">
        <v>586</v>
      </c>
      <c r="M595" s="114" t="s">
        <v>38</v>
      </c>
      <c r="N595" s="114" t="s">
        <v>39</v>
      </c>
      <c r="O595" s="114" t="s">
        <v>40</v>
      </c>
      <c r="P595" s="114" t="s">
        <v>587</v>
      </c>
      <c r="Q595" s="114" t="s">
        <v>41</v>
      </c>
      <c r="R595" s="114" t="s">
        <v>413</v>
      </c>
      <c r="S595" s="114" t="s">
        <v>412</v>
      </c>
      <c r="T595" s="114" t="s">
        <v>414</v>
      </c>
    </row>
    <row r="596" spans="1:20" s="1" customFormat="1" x14ac:dyDescent="0.3">
      <c r="A596" s="88">
        <v>1</v>
      </c>
      <c r="B596" s="124">
        <v>2</v>
      </c>
      <c r="C596" s="140">
        <v>3</v>
      </c>
      <c r="D596" s="88">
        <v>4</v>
      </c>
      <c r="E596" s="88">
        <v>5</v>
      </c>
      <c r="F596" s="88">
        <v>6</v>
      </c>
      <c r="G596" s="88">
        <v>7</v>
      </c>
      <c r="H596" s="88">
        <v>8</v>
      </c>
      <c r="I596" s="88">
        <v>9</v>
      </c>
      <c r="J596" s="88">
        <v>10</v>
      </c>
      <c r="K596" s="88">
        <v>11</v>
      </c>
      <c r="L596" s="88">
        <v>12</v>
      </c>
      <c r="M596" s="88">
        <v>13</v>
      </c>
      <c r="N596" s="88">
        <v>14</v>
      </c>
      <c r="O596" s="88">
        <v>15</v>
      </c>
      <c r="P596" s="88">
        <v>16</v>
      </c>
      <c r="Q596" s="88">
        <v>17</v>
      </c>
      <c r="R596" s="88">
        <v>18</v>
      </c>
      <c r="S596" s="88">
        <v>19</v>
      </c>
      <c r="T596" s="88">
        <v>20</v>
      </c>
    </row>
    <row r="597" spans="1:20" s="1" customFormat="1" x14ac:dyDescent="0.3">
      <c r="A597" s="205" t="s">
        <v>639</v>
      </c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</row>
    <row r="598" spans="1:20" s="1" customFormat="1" x14ac:dyDescent="0.3">
      <c r="A598" s="205" t="s">
        <v>42</v>
      </c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</row>
    <row r="599" spans="1:20" s="1" customFormat="1" x14ac:dyDescent="0.3">
      <c r="A599" s="90" t="s">
        <v>223</v>
      </c>
      <c r="B599" s="115" t="s">
        <v>43</v>
      </c>
      <c r="C599" s="140">
        <v>10</v>
      </c>
      <c r="D599" s="89">
        <v>0.08</v>
      </c>
      <c r="E599" s="89">
        <v>7.25</v>
      </c>
      <c r="F599" s="89">
        <v>0.13</v>
      </c>
      <c r="G599" s="91">
        <v>66.099999999999994</v>
      </c>
      <c r="H599" s="92"/>
      <c r="I599" s="89">
        <v>0.01</v>
      </c>
      <c r="J599" s="92"/>
      <c r="K599" s="90">
        <v>45</v>
      </c>
      <c r="L599" s="89">
        <v>0.13</v>
      </c>
      <c r="M599" s="91">
        <v>2.4</v>
      </c>
      <c r="N599" s="90">
        <v>3</v>
      </c>
      <c r="O599" s="89">
        <v>0.05</v>
      </c>
      <c r="P599" s="90">
        <v>3</v>
      </c>
      <c r="Q599" s="89">
        <v>0.02</v>
      </c>
      <c r="R599" s="91">
        <v>0.1</v>
      </c>
      <c r="S599" s="92"/>
      <c r="T599" s="92"/>
    </row>
    <row r="600" spans="1:20" s="1" customFormat="1" x14ac:dyDescent="0.3">
      <c r="A600" s="89" t="s">
        <v>626</v>
      </c>
      <c r="B600" s="115" t="s">
        <v>651</v>
      </c>
      <c r="C600" s="140">
        <v>95</v>
      </c>
      <c r="D600" s="89">
        <v>13.2</v>
      </c>
      <c r="E600" s="89">
        <v>10.39</v>
      </c>
      <c r="F600" s="89">
        <v>8.31</v>
      </c>
      <c r="G600" s="89">
        <v>179.99</v>
      </c>
      <c r="H600" s="89">
        <v>0.28000000000000003</v>
      </c>
      <c r="I600" s="89">
        <v>0.15000000000000002</v>
      </c>
      <c r="J600" s="91">
        <v>8.1999999999999993</v>
      </c>
      <c r="K600" s="89">
        <v>23.58</v>
      </c>
      <c r="L600" s="92">
        <v>7.0000000000000007E-2</v>
      </c>
      <c r="M600" s="89">
        <v>14.85</v>
      </c>
      <c r="N600" s="89">
        <v>160.12</v>
      </c>
      <c r="O600" s="89">
        <v>28.78</v>
      </c>
      <c r="P600" s="89">
        <v>439.53</v>
      </c>
      <c r="Q600" s="89">
        <v>1.55</v>
      </c>
      <c r="R600" s="89">
        <v>11.930000000000001</v>
      </c>
      <c r="S600" s="89">
        <v>4.88</v>
      </c>
      <c r="T600" s="89">
        <v>0.05</v>
      </c>
    </row>
    <row r="601" spans="1:20" s="1" customFormat="1" x14ac:dyDescent="0.3">
      <c r="A601" s="90" t="s">
        <v>231</v>
      </c>
      <c r="B601" s="115" t="s">
        <v>47</v>
      </c>
      <c r="C601" s="140">
        <v>150</v>
      </c>
      <c r="D601" s="89">
        <v>6.34</v>
      </c>
      <c r="E601" s="89">
        <v>5.28</v>
      </c>
      <c r="F601" s="89">
        <v>28.62</v>
      </c>
      <c r="G601" s="89">
        <v>187.05</v>
      </c>
      <c r="H601" s="89">
        <v>0.22</v>
      </c>
      <c r="I601" s="89">
        <v>0.11</v>
      </c>
      <c r="J601" s="92"/>
      <c r="K601" s="91">
        <v>23.5</v>
      </c>
      <c r="L601" s="89">
        <v>7.0000000000000007E-2</v>
      </c>
      <c r="M601" s="89">
        <v>11.94</v>
      </c>
      <c r="N601" s="89">
        <v>150.65</v>
      </c>
      <c r="O601" s="89">
        <v>100.07</v>
      </c>
      <c r="P601" s="89">
        <v>191.52</v>
      </c>
      <c r="Q601" s="89">
        <v>3.37</v>
      </c>
      <c r="R601" s="91">
        <v>2.9</v>
      </c>
      <c r="S601" s="89">
        <v>1.65</v>
      </c>
      <c r="T601" s="89">
        <v>0.01</v>
      </c>
    </row>
    <row r="602" spans="1:20" s="1" customFormat="1" x14ac:dyDescent="0.3">
      <c r="A602" s="89" t="s">
        <v>450</v>
      </c>
      <c r="B602" s="115" t="s">
        <v>55</v>
      </c>
      <c r="C602" s="140">
        <v>200</v>
      </c>
      <c r="D602" s="89">
        <v>0.25</v>
      </c>
      <c r="E602" s="89">
        <v>0.06</v>
      </c>
      <c r="F602" s="89">
        <v>11.62</v>
      </c>
      <c r="G602" s="89">
        <v>48.63</v>
      </c>
      <c r="H602" s="92"/>
      <c r="I602" s="89">
        <v>0.01</v>
      </c>
      <c r="J602" s="89">
        <v>1.1499999999999999</v>
      </c>
      <c r="K602" s="89">
        <v>1.06</v>
      </c>
      <c r="L602" s="92"/>
      <c r="M602" s="89">
        <v>7.03</v>
      </c>
      <c r="N602" s="89">
        <v>9.36</v>
      </c>
      <c r="O602" s="89">
        <v>4.8899999999999997</v>
      </c>
      <c r="P602" s="89">
        <v>31.43</v>
      </c>
      <c r="Q602" s="89">
        <v>0.88</v>
      </c>
      <c r="R602" s="92"/>
      <c r="S602" s="92"/>
      <c r="T602" s="92"/>
    </row>
    <row r="603" spans="1:20" s="1" customFormat="1" x14ac:dyDescent="0.3">
      <c r="A603" s="116"/>
      <c r="B603" s="115" t="s">
        <v>465</v>
      </c>
      <c r="C603" s="140">
        <v>30</v>
      </c>
      <c r="D603" s="89">
        <v>2.19</v>
      </c>
      <c r="E603" s="89">
        <v>1.23</v>
      </c>
      <c r="F603" s="89">
        <v>13.85</v>
      </c>
      <c r="G603" s="89">
        <v>76.16</v>
      </c>
      <c r="H603" s="89">
        <v>0.08</v>
      </c>
      <c r="I603" s="89">
        <v>0.03</v>
      </c>
      <c r="J603" s="92"/>
      <c r="K603" s="89">
        <v>1.38</v>
      </c>
      <c r="L603" s="92"/>
      <c r="M603" s="89">
        <v>38.119999999999997</v>
      </c>
      <c r="N603" s="89">
        <v>48.41</v>
      </c>
      <c r="O603" s="89">
        <v>18.32</v>
      </c>
      <c r="P603" s="89">
        <v>36.04</v>
      </c>
      <c r="Q603" s="89">
        <v>0.83</v>
      </c>
      <c r="R603" s="89">
        <v>2.3199999999999998</v>
      </c>
      <c r="S603" s="89">
        <v>0.18</v>
      </c>
      <c r="T603" s="92"/>
    </row>
    <row r="604" spans="1:20" s="1" customFormat="1" x14ac:dyDescent="0.3">
      <c r="A604" s="90" t="s">
        <v>228</v>
      </c>
      <c r="B604" s="115" t="s">
        <v>51</v>
      </c>
      <c r="C604" s="140">
        <v>100</v>
      </c>
      <c r="D604" s="91">
        <v>0.4</v>
      </c>
      <c r="E604" s="91">
        <v>0.3</v>
      </c>
      <c r="F604" s="91">
        <v>10.3</v>
      </c>
      <c r="G604" s="90">
        <v>47</v>
      </c>
      <c r="H604" s="89">
        <v>0.02</v>
      </c>
      <c r="I604" s="89">
        <v>0.03</v>
      </c>
      <c r="J604" s="90">
        <v>5</v>
      </c>
      <c r="K604" s="90">
        <v>2</v>
      </c>
      <c r="L604" s="92"/>
      <c r="M604" s="90">
        <v>19</v>
      </c>
      <c r="N604" s="90">
        <v>16</v>
      </c>
      <c r="O604" s="90">
        <v>12</v>
      </c>
      <c r="P604" s="90">
        <v>155</v>
      </c>
      <c r="Q604" s="91">
        <v>2.2999999999999998</v>
      </c>
      <c r="R604" s="91">
        <v>0.1</v>
      </c>
      <c r="S604" s="90">
        <v>1</v>
      </c>
      <c r="T604" s="89">
        <v>0.01</v>
      </c>
    </row>
    <row r="605" spans="1:20" s="1" customFormat="1" x14ac:dyDescent="0.3">
      <c r="A605" s="208" t="s">
        <v>46</v>
      </c>
      <c r="B605" s="209"/>
      <c r="C605" s="140">
        <f>SUM(C599:C604)</f>
        <v>585</v>
      </c>
      <c r="D605" s="89">
        <v>22.46</v>
      </c>
      <c r="E605" s="89">
        <v>24.51</v>
      </c>
      <c r="F605" s="89">
        <v>72.83</v>
      </c>
      <c r="G605" s="89">
        <v>604.92999999999995</v>
      </c>
      <c r="H605" s="91">
        <v>0.6</v>
      </c>
      <c r="I605" s="89">
        <v>0.34</v>
      </c>
      <c r="J605" s="89">
        <v>14.35</v>
      </c>
      <c r="K605" s="89">
        <v>96.52</v>
      </c>
      <c r="L605" s="89">
        <v>0.27</v>
      </c>
      <c r="M605" s="89">
        <v>93.34</v>
      </c>
      <c r="N605" s="89">
        <v>387.54</v>
      </c>
      <c r="O605" s="89">
        <v>164.11</v>
      </c>
      <c r="P605" s="89">
        <v>856.52</v>
      </c>
      <c r="Q605" s="89">
        <v>8.9499999999999993</v>
      </c>
      <c r="R605" s="89">
        <v>17.350000000000001</v>
      </c>
      <c r="S605" s="89">
        <v>7.71</v>
      </c>
      <c r="T605" s="89">
        <v>7.0000000000000007E-2</v>
      </c>
    </row>
    <row r="606" spans="1:20" s="1" customFormat="1" x14ac:dyDescent="0.3">
      <c r="A606" s="205" t="s">
        <v>13</v>
      </c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</row>
    <row r="607" spans="1:20" s="1" customFormat="1" x14ac:dyDescent="0.3">
      <c r="A607" s="90" t="s">
        <v>281</v>
      </c>
      <c r="B607" s="115" t="s">
        <v>201</v>
      </c>
      <c r="C607" s="140">
        <v>60</v>
      </c>
      <c r="D607" s="89">
        <v>1.28</v>
      </c>
      <c r="E607" s="89">
        <v>4.1100000000000003</v>
      </c>
      <c r="F607" s="91">
        <v>3.9</v>
      </c>
      <c r="G607" s="91">
        <v>57.9</v>
      </c>
      <c r="H607" s="89">
        <v>0.04</v>
      </c>
      <c r="I607" s="89">
        <v>0.04</v>
      </c>
      <c r="J607" s="91">
        <v>16.2</v>
      </c>
      <c r="K607" s="91">
        <v>209.9</v>
      </c>
      <c r="L607" s="92"/>
      <c r="M607" s="89">
        <v>23.05</v>
      </c>
      <c r="N607" s="89">
        <v>28.59</v>
      </c>
      <c r="O607" s="89">
        <v>13.01</v>
      </c>
      <c r="P607" s="89">
        <v>134.86000000000001</v>
      </c>
      <c r="Q607" s="89">
        <v>0.42</v>
      </c>
      <c r="R607" s="89">
        <v>0.35</v>
      </c>
      <c r="S607" s="89">
        <v>1.65</v>
      </c>
      <c r="T607" s="89">
        <v>0.01</v>
      </c>
    </row>
    <row r="608" spans="1:20" s="1" customFormat="1" x14ac:dyDescent="0.3">
      <c r="A608" s="91" t="s">
        <v>453</v>
      </c>
      <c r="B608" s="115" t="s">
        <v>429</v>
      </c>
      <c r="C608" s="140">
        <v>215</v>
      </c>
      <c r="D608" s="89">
        <v>6.21</v>
      </c>
      <c r="E608" s="89">
        <v>7.88</v>
      </c>
      <c r="F608" s="91">
        <v>14.3</v>
      </c>
      <c r="G608" s="89">
        <v>153.07</v>
      </c>
      <c r="H608" s="89">
        <v>0.09</v>
      </c>
      <c r="I608" s="89">
        <v>0.08</v>
      </c>
      <c r="J608" s="89">
        <v>10.45</v>
      </c>
      <c r="K608" s="89">
        <v>179.32</v>
      </c>
      <c r="L608" s="92"/>
      <c r="M608" s="89">
        <v>14.78</v>
      </c>
      <c r="N608" s="91">
        <v>88.1</v>
      </c>
      <c r="O608" s="89">
        <v>22.85</v>
      </c>
      <c r="P608" s="89">
        <v>336.45</v>
      </c>
      <c r="Q608" s="90">
        <v>1</v>
      </c>
      <c r="R608" s="91">
        <v>6.8</v>
      </c>
      <c r="S608" s="89">
        <v>4.45</v>
      </c>
      <c r="T608" s="89">
        <v>0.06</v>
      </c>
    </row>
    <row r="609" spans="1:20" s="1" customFormat="1" x14ac:dyDescent="0.3">
      <c r="A609" s="89" t="s">
        <v>589</v>
      </c>
      <c r="B609" s="115" t="s">
        <v>573</v>
      </c>
      <c r="C609" s="140">
        <v>90</v>
      </c>
      <c r="D609" s="89">
        <v>14.54</v>
      </c>
      <c r="E609" s="91">
        <v>14.1</v>
      </c>
      <c r="F609" s="89">
        <v>2.36</v>
      </c>
      <c r="G609" s="89">
        <v>195.29</v>
      </c>
      <c r="H609" s="89">
        <v>0.08</v>
      </c>
      <c r="I609" s="89">
        <v>0.13</v>
      </c>
      <c r="J609" s="89">
        <v>10.85</v>
      </c>
      <c r="K609" s="91">
        <v>153.19999999999999</v>
      </c>
      <c r="L609" s="92"/>
      <c r="M609" s="89">
        <v>16.66</v>
      </c>
      <c r="N609" s="91">
        <v>157.9</v>
      </c>
      <c r="O609" s="89">
        <v>27.31</v>
      </c>
      <c r="P609" s="89">
        <v>381.03</v>
      </c>
      <c r="Q609" s="89">
        <v>2.48</v>
      </c>
      <c r="R609" s="91">
        <v>0.2</v>
      </c>
      <c r="S609" s="89">
        <v>6.63</v>
      </c>
      <c r="T609" s="89">
        <v>0.06</v>
      </c>
    </row>
    <row r="610" spans="1:20" s="1" customFormat="1" x14ac:dyDescent="0.3">
      <c r="A610" s="89" t="s">
        <v>242</v>
      </c>
      <c r="B610" s="115" t="s">
        <v>167</v>
      </c>
      <c r="C610" s="140">
        <v>150</v>
      </c>
      <c r="D610" s="89">
        <v>3.14</v>
      </c>
      <c r="E610" s="89">
        <v>6.05</v>
      </c>
      <c r="F610" s="91">
        <v>25.2</v>
      </c>
      <c r="G610" s="89">
        <v>168.16</v>
      </c>
      <c r="H610" s="89">
        <v>0.19</v>
      </c>
      <c r="I610" s="89">
        <v>0.12</v>
      </c>
      <c r="J610" s="91">
        <v>30.8</v>
      </c>
      <c r="K610" s="89">
        <v>38.369999999999997</v>
      </c>
      <c r="L610" s="91">
        <v>0.1</v>
      </c>
      <c r="M610" s="91">
        <v>17.2</v>
      </c>
      <c r="N610" s="89">
        <v>91.57</v>
      </c>
      <c r="O610" s="89">
        <v>35.46</v>
      </c>
      <c r="P610" s="89">
        <v>876.97</v>
      </c>
      <c r="Q610" s="91">
        <v>1.4</v>
      </c>
      <c r="R610" s="89">
        <v>0.49</v>
      </c>
      <c r="S610" s="91">
        <v>7.7</v>
      </c>
      <c r="T610" s="89">
        <v>0.05</v>
      </c>
    </row>
    <row r="611" spans="1:20" s="1" customFormat="1" x14ac:dyDescent="0.3">
      <c r="A611" s="90" t="s">
        <v>247</v>
      </c>
      <c r="B611" s="115" t="s">
        <v>91</v>
      </c>
      <c r="C611" s="140">
        <v>200</v>
      </c>
      <c r="D611" s="89">
        <v>0.14000000000000001</v>
      </c>
      <c r="E611" s="91">
        <v>0.1</v>
      </c>
      <c r="F611" s="89">
        <v>12.62</v>
      </c>
      <c r="G611" s="89">
        <v>53.09</v>
      </c>
      <c r="H611" s="92"/>
      <c r="I611" s="92"/>
      <c r="J611" s="90">
        <v>3</v>
      </c>
      <c r="K611" s="91">
        <v>1.6</v>
      </c>
      <c r="L611" s="92"/>
      <c r="M611" s="89">
        <v>5.33</v>
      </c>
      <c r="N611" s="91">
        <v>3.2</v>
      </c>
      <c r="O611" s="91">
        <v>1.4</v>
      </c>
      <c r="P611" s="89">
        <v>18.329999999999998</v>
      </c>
      <c r="Q611" s="89">
        <v>0.11</v>
      </c>
      <c r="R611" s="92"/>
      <c r="S611" s="92"/>
      <c r="T611" s="92"/>
    </row>
    <row r="612" spans="1:20" s="1" customFormat="1" x14ac:dyDescent="0.3">
      <c r="A612" s="116"/>
      <c r="B612" s="115" t="s">
        <v>465</v>
      </c>
      <c r="C612" s="140">
        <v>70</v>
      </c>
      <c r="D612" s="89">
        <v>4.7699999999999996</v>
      </c>
      <c r="E612" s="89">
        <v>2.98</v>
      </c>
      <c r="F612" s="89">
        <v>30.09</v>
      </c>
      <c r="G612" s="91">
        <v>168.6</v>
      </c>
      <c r="H612" s="89">
        <v>0.19</v>
      </c>
      <c r="I612" s="89">
        <v>7.0000000000000007E-2</v>
      </c>
      <c r="J612" s="92"/>
      <c r="K612" s="89">
        <v>3.12</v>
      </c>
      <c r="L612" s="92"/>
      <c r="M612" s="89">
        <v>91.38</v>
      </c>
      <c r="N612" s="89">
        <v>107.07</v>
      </c>
      <c r="O612" s="89">
        <v>43.04</v>
      </c>
      <c r="P612" s="89">
        <v>80.040000000000006</v>
      </c>
      <c r="Q612" s="89">
        <v>1.85</v>
      </c>
      <c r="R612" s="89">
        <v>5.39</v>
      </c>
      <c r="S612" s="89">
        <v>0.44</v>
      </c>
      <c r="T612" s="92"/>
    </row>
    <row r="613" spans="1:20" s="1" customFormat="1" x14ac:dyDescent="0.3">
      <c r="A613" s="90" t="s">
        <v>228</v>
      </c>
      <c r="B613" s="115" t="s">
        <v>45</v>
      </c>
      <c r="C613" s="140">
        <v>100</v>
      </c>
      <c r="D613" s="91">
        <v>0.4</v>
      </c>
      <c r="E613" s="91">
        <v>0.4</v>
      </c>
      <c r="F613" s="91">
        <v>9.8000000000000007</v>
      </c>
      <c r="G613" s="90">
        <v>47</v>
      </c>
      <c r="H613" s="89">
        <v>0.03</v>
      </c>
      <c r="I613" s="89">
        <v>0.02</v>
      </c>
      <c r="J613" s="90">
        <v>10</v>
      </c>
      <c r="K613" s="90">
        <v>5</v>
      </c>
      <c r="L613" s="92"/>
      <c r="M613" s="90">
        <v>16</v>
      </c>
      <c r="N613" s="90">
        <v>11</v>
      </c>
      <c r="O613" s="90">
        <v>9</v>
      </c>
      <c r="P613" s="90">
        <v>278</v>
      </c>
      <c r="Q613" s="91">
        <v>2.2000000000000002</v>
      </c>
      <c r="R613" s="91">
        <v>0.3</v>
      </c>
      <c r="S613" s="90">
        <v>2</v>
      </c>
      <c r="T613" s="89">
        <v>0.01</v>
      </c>
    </row>
    <row r="614" spans="1:20" s="1" customFormat="1" x14ac:dyDescent="0.3">
      <c r="A614" s="208" t="s">
        <v>49</v>
      </c>
      <c r="B614" s="209"/>
      <c r="C614" s="140">
        <f>SUM(C607:C613)</f>
        <v>885</v>
      </c>
      <c r="D614" s="89">
        <v>30.48</v>
      </c>
      <c r="E614" s="89">
        <v>35.619999999999997</v>
      </c>
      <c r="F614" s="89">
        <v>98.27</v>
      </c>
      <c r="G614" s="89">
        <v>843.11</v>
      </c>
      <c r="H614" s="89">
        <v>0.62</v>
      </c>
      <c r="I614" s="89">
        <v>0.46</v>
      </c>
      <c r="J614" s="91">
        <v>81.3</v>
      </c>
      <c r="K614" s="89">
        <v>590.51</v>
      </c>
      <c r="L614" s="91">
        <v>0.1</v>
      </c>
      <c r="M614" s="91">
        <v>184.4</v>
      </c>
      <c r="N614" s="89">
        <v>487.43</v>
      </c>
      <c r="O614" s="89">
        <v>152.07</v>
      </c>
      <c r="P614" s="89">
        <v>2105.6799999999998</v>
      </c>
      <c r="Q614" s="89">
        <v>9.4600000000000009</v>
      </c>
      <c r="R614" s="89">
        <v>13.53</v>
      </c>
      <c r="S614" s="89">
        <v>22.87</v>
      </c>
      <c r="T614" s="89">
        <v>0.19</v>
      </c>
    </row>
    <row r="615" spans="1:20" s="1" customFormat="1" x14ac:dyDescent="0.3">
      <c r="A615" s="205" t="s">
        <v>14</v>
      </c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</row>
    <row r="616" spans="1:20" s="1" customFormat="1" x14ac:dyDescent="0.3">
      <c r="A616" s="89" t="s">
        <v>595</v>
      </c>
      <c r="B616" s="115" t="s">
        <v>478</v>
      </c>
      <c r="C616" s="140">
        <v>100</v>
      </c>
      <c r="D616" s="169">
        <v>1.92</v>
      </c>
      <c r="E616" s="169">
        <v>0.03</v>
      </c>
      <c r="F616" s="170">
        <v>5.6</v>
      </c>
      <c r="G616" s="169">
        <v>33.85</v>
      </c>
      <c r="H616" s="169">
        <v>0.01</v>
      </c>
      <c r="I616" s="168"/>
      <c r="J616" s="167">
        <v>8</v>
      </c>
      <c r="K616" s="170">
        <v>0.4</v>
      </c>
      <c r="L616" s="168"/>
      <c r="M616" s="169">
        <v>8.15</v>
      </c>
      <c r="N616" s="170">
        <v>4.4000000000000004</v>
      </c>
      <c r="O616" s="170">
        <v>2.4</v>
      </c>
      <c r="P616" s="169">
        <v>32.75</v>
      </c>
      <c r="Q616" s="169">
        <v>0.14000000000000001</v>
      </c>
      <c r="R616" s="169">
        <v>0.08</v>
      </c>
      <c r="S616" s="169">
        <v>0.02</v>
      </c>
      <c r="T616" s="168"/>
    </row>
    <row r="617" spans="1:20" s="1" customFormat="1" x14ac:dyDescent="0.3">
      <c r="A617" s="89" t="s">
        <v>451</v>
      </c>
      <c r="B617" s="115" t="s">
        <v>52</v>
      </c>
      <c r="C617" s="140">
        <v>200</v>
      </c>
      <c r="D617" s="170">
        <v>0.3</v>
      </c>
      <c r="E617" s="169">
        <v>0.06</v>
      </c>
      <c r="F617" s="170">
        <v>12.5</v>
      </c>
      <c r="G617" s="169">
        <v>53.93</v>
      </c>
      <c r="H617" s="168"/>
      <c r="I617" s="169">
        <v>0.02</v>
      </c>
      <c r="J617" s="170">
        <v>30.1</v>
      </c>
      <c r="K617" s="169">
        <v>25.01</v>
      </c>
      <c r="L617" s="168"/>
      <c r="M617" s="169">
        <v>7.08</v>
      </c>
      <c r="N617" s="169">
        <v>8.75</v>
      </c>
      <c r="O617" s="169">
        <v>4.91</v>
      </c>
      <c r="P617" s="169">
        <v>26.63</v>
      </c>
      <c r="Q617" s="169">
        <v>0.94</v>
      </c>
      <c r="R617" s="168"/>
      <c r="S617" s="168"/>
      <c r="T617" s="168"/>
    </row>
    <row r="618" spans="1:20" s="1" customFormat="1" x14ac:dyDescent="0.3">
      <c r="A618" s="90" t="s">
        <v>228</v>
      </c>
      <c r="B618" s="115" t="s">
        <v>51</v>
      </c>
      <c r="C618" s="140">
        <v>100</v>
      </c>
      <c r="D618" s="170">
        <v>0.4</v>
      </c>
      <c r="E618" s="170">
        <v>0.3</v>
      </c>
      <c r="F618" s="170">
        <v>10.3</v>
      </c>
      <c r="G618" s="167">
        <v>47</v>
      </c>
      <c r="H618" s="169">
        <v>0.02</v>
      </c>
      <c r="I618" s="169">
        <v>0.03</v>
      </c>
      <c r="J618" s="167">
        <v>5</v>
      </c>
      <c r="K618" s="167">
        <v>2</v>
      </c>
      <c r="L618" s="168"/>
      <c r="M618" s="167">
        <v>19</v>
      </c>
      <c r="N618" s="167">
        <v>16</v>
      </c>
      <c r="O618" s="167">
        <v>12</v>
      </c>
      <c r="P618" s="167">
        <v>155</v>
      </c>
      <c r="Q618" s="170">
        <v>2.2999999999999998</v>
      </c>
      <c r="R618" s="170">
        <v>0.1</v>
      </c>
      <c r="S618" s="167">
        <v>1</v>
      </c>
      <c r="T618" s="169">
        <v>0.01</v>
      </c>
    </row>
    <row r="619" spans="1:20" s="1" customFormat="1" x14ac:dyDescent="0.3">
      <c r="A619" s="208" t="s">
        <v>74</v>
      </c>
      <c r="B619" s="209"/>
      <c r="C619" s="140">
        <f>SUM(C616:C618)</f>
        <v>400</v>
      </c>
      <c r="D619" s="169">
        <v>2.62</v>
      </c>
      <c r="E619" s="169">
        <v>0.39</v>
      </c>
      <c r="F619" s="170">
        <v>28.4</v>
      </c>
      <c r="G619" s="169">
        <v>134.78</v>
      </c>
      <c r="H619" s="169">
        <v>0.03</v>
      </c>
      <c r="I619" s="169">
        <v>0.05</v>
      </c>
      <c r="J619" s="170">
        <v>43.1</v>
      </c>
      <c r="K619" s="169">
        <v>27.41</v>
      </c>
      <c r="L619" s="168"/>
      <c r="M619" s="169">
        <v>34.229999999999997</v>
      </c>
      <c r="N619" s="169">
        <v>29.15</v>
      </c>
      <c r="O619" s="169">
        <v>19.309999999999999</v>
      </c>
      <c r="P619" s="169">
        <v>214.38</v>
      </c>
      <c r="Q619" s="169">
        <v>3.38</v>
      </c>
      <c r="R619" s="169">
        <v>0.18</v>
      </c>
      <c r="S619" s="169">
        <v>1.02</v>
      </c>
      <c r="T619" s="169">
        <v>0.01</v>
      </c>
    </row>
    <row r="620" spans="1:20" s="1" customFormat="1" x14ac:dyDescent="0.3">
      <c r="A620" s="208" t="s">
        <v>50</v>
      </c>
      <c r="B620" s="209"/>
      <c r="C620" s="140">
        <f>C619+C614+C605</f>
        <v>1870</v>
      </c>
      <c r="D620" s="169">
        <v>55.56</v>
      </c>
      <c r="E620" s="169">
        <v>60.52</v>
      </c>
      <c r="F620" s="170">
        <v>199.5</v>
      </c>
      <c r="G620" s="169">
        <v>1582.82</v>
      </c>
      <c r="H620" s="169">
        <v>1.25</v>
      </c>
      <c r="I620" s="169">
        <v>0.85</v>
      </c>
      <c r="J620" s="169">
        <v>138.75</v>
      </c>
      <c r="K620" s="169">
        <v>714.44</v>
      </c>
      <c r="L620" s="169">
        <v>0.37</v>
      </c>
      <c r="M620" s="169">
        <v>311.97000000000003</v>
      </c>
      <c r="N620" s="169">
        <v>904.12</v>
      </c>
      <c r="O620" s="169">
        <v>335.49</v>
      </c>
      <c r="P620" s="169">
        <v>3176.58</v>
      </c>
      <c r="Q620" s="169">
        <v>21.79</v>
      </c>
      <c r="R620" s="169">
        <v>31.06</v>
      </c>
      <c r="S620" s="170">
        <v>31.6</v>
      </c>
      <c r="T620" s="169">
        <v>0.27</v>
      </c>
    </row>
    <row r="621" spans="1:20" s="1" customFormat="1" x14ac:dyDescent="0.3">
      <c r="B621" s="126"/>
      <c r="C621" s="142"/>
    </row>
    <row r="622" spans="1:20" s="1" customFormat="1" x14ac:dyDescent="0.3">
      <c r="B622" s="126"/>
      <c r="C622" s="142"/>
    </row>
    <row r="623" spans="1:20" s="1" customFormat="1" x14ac:dyDescent="0.3">
      <c r="B623" s="126"/>
      <c r="C623" s="142"/>
    </row>
    <row r="624" spans="1:20" s="1" customFormat="1" x14ac:dyDescent="0.3">
      <c r="B624" s="126"/>
      <c r="C624" s="142"/>
    </row>
    <row r="625" spans="2:3" s="1" customFormat="1" x14ac:dyDescent="0.3">
      <c r="B625" s="126"/>
      <c r="C625" s="142"/>
    </row>
    <row r="626" spans="2:3" s="1" customFormat="1" x14ac:dyDescent="0.3">
      <c r="B626" s="126"/>
      <c r="C626" s="142"/>
    </row>
    <row r="627" spans="2:3" s="1" customFormat="1" x14ac:dyDescent="0.3">
      <c r="B627" s="126"/>
      <c r="C627" s="142"/>
    </row>
    <row r="628" spans="2:3" s="1" customFormat="1" x14ac:dyDescent="0.3">
      <c r="B628" s="126"/>
      <c r="C628" s="142"/>
    </row>
    <row r="629" spans="2:3" s="1" customFormat="1" x14ac:dyDescent="0.3">
      <c r="B629" s="126"/>
      <c r="C629" s="142"/>
    </row>
    <row r="630" spans="2:3" s="1" customFormat="1" x14ac:dyDescent="0.3">
      <c r="B630" s="126"/>
      <c r="C630" s="142"/>
    </row>
    <row r="631" spans="2:3" s="1" customFormat="1" x14ac:dyDescent="0.3">
      <c r="B631" s="126"/>
      <c r="C631" s="142"/>
    </row>
    <row r="632" spans="2:3" s="1" customFormat="1" x14ac:dyDescent="0.3">
      <c r="B632" s="126"/>
      <c r="C632" s="142"/>
    </row>
    <row r="633" spans="2:3" s="1" customFormat="1" x14ac:dyDescent="0.3">
      <c r="B633" s="126"/>
      <c r="C633" s="142"/>
    </row>
    <row r="634" spans="2:3" s="1" customFormat="1" x14ac:dyDescent="0.3">
      <c r="B634" s="126"/>
      <c r="C634" s="142"/>
    </row>
    <row r="635" spans="2:3" s="1" customFormat="1" x14ac:dyDescent="0.3">
      <c r="B635" s="126"/>
      <c r="C635" s="142"/>
    </row>
    <row r="636" spans="2:3" s="1" customFormat="1" x14ac:dyDescent="0.3">
      <c r="B636" s="126"/>
      <c r="C636" s="142"/>
    </row>
    <row r="637" spans="2:3" s="1" customFormat="1" x14ac:dyDescent="0.3">
      <c r="B637" s="126"/>
      <c r="C637" s="142"/>
    </row>
    <row r="638" spans="2:3" s="1" customFormat="1" x14ac:dyDescent="0.3">
      <c r="B638" s="126"/>
      <c r="C638" s="142"/>
    </row>
    <row r="639" spans="2:3" s="1" customFormat="1" x14ac:dyDescent="0.3">
      <c r="B639" s="126"/>
      <c r="C639" s="142"/>
    </row>
    <row r="640" spans="2:3" s="1" customFormat="1" x14ac:dyDescent="0.3">
      <c r="B640" s="126"/>
      <c r="C640" s="142"/>
    </row>
    <row r="641" spans="2:3" s="1" customFormat="1" x14ac:dyDescent="0.3">
      <c r="B641" s="126"/>
      <c r="C641" s="142"/>
    </row>
    <row r="642" spans="2:3" s="1" customFormat="1" x14ac:dyDescent="0.3">
      <c r="B642" s="126"/>
      <c r="C642" s="142"/>
    </row>
    <row r="643" spans="2:3" s="1" customFormat="1" x14ac:dyDescent="0.3">
      <c r="B643" s="126"/>
      <c r="C643" s="142"/>
    </row>
    <row r="644" spans="2:3" s="1" customFormat="1" x14ac:dyDescent="0.3">
      <c r="B644" s="126"/>
      <c r="C644" s="142"/>
    </row>
    <row r="645" spans="2:3" s="1" customFormat="1" x14ac:dyDescent="0.3">
      <c r="B645" s="126"/>
      <c r="C645" s="142"/>
    </row>
    <row r="646" spans="2:3" s="1" customFormat="1" x14ac:dyDescent="0.3">
      <c r="B646" s="126"/>
      <c r="C646" s="142"/>
    </row>
    <row r="647" spans="2:3" s="1" customFormat="1" x14ac:dyDescent="0.3">
      <c r="B647" s="126"/>
      <c r="C647" s="142"/>
    </row>
    <row r="648" spans="2:3" s="1" customFormat="1" x14ac:dyDescent="0.3">
      <c r="B648" s="126"/>
      <c r="C648" s="142"/>
    </row>
    <row r="649" spans="2:3" s="1" customFormat="1" x14ac:dyDescent="0.3">
      <c r="B649" s="126"/>
      <c r="C649" s="142"/>
    </row>
    <row r="650" spans="2:3" s="1" customFormat="1" x14ac:dyDescent="0.3">
      <c r="B650" s="126"/>
      <c r="C650" s="142"/>
    </row>
    <row r="651" spans="2:3" s="1" customFormat="1" x14ac:dyDescent="0.3">
      <c r="B651" s="126"/>
      <c r="C651" s="142"/>
    </row>
    <row r="652" spans="2:3" s="1" customFormat="1" x14ac:dyDescent="0.3">
      <c r="B652" s="126"/>
      <c r="C652" s="142"/>
    </row>
    <row r="653" spans="2:3" s="1" customFormat="1" x14ac:dyDescent="0.3">
      <c r="B653" s="126"/>
      <c r="C653" s="142"/>
    </row>
    <row r="654" spans="2:3" s="1" customFormat="1" x14ac:dyDescent="0.3">
      <c r="B654" s="126"/>
      <c r="C654" s="142"/>
    </row>
    <row r="655" spans="2:3" s="1" customFormat="1" x14ac:dyDescent="0.3">
      <c r="B655" s="126"/>
      <c r="C655" s="142"/>
    </row>
    <row r="656" spans="2:3" s="1" customFormat="1" x14ac:dyDescent="0.3">
      <c r="B656" s="126"/>
      <c r="C656" s="142"/>
    </row>
    <row r="657" spans="2:3" s="1" customFormat="1" x14ac:dyDescent="0.3">
      <c r="B657" s="126"/>
      <c r="C657" s="142"/>
    </row>
    <row r="658" spans="2:3" s="1" customFormat="1" x14ac:dyDescent="0.3">
      <c r="B658" s="126"/>
      <c r="C658" s="142"/>
    </row>
    <row r="659" spans="2:3" s="1" customFormat="1" x14ac:dyDescent="0.3">
      <c r="B659" s="126"/>
      <c r="C659" s="142"/>
    </row>
    <row r="660" spans="2:3" s="1" customFormat="1" x14ac:dyDescent="0.3">
      <c r="B660" s="126"/>
      <c r="C660" s="142"/>
    </row>
    <row r="661" spans="2:3" s="1" customFormat="1" x14ac:dyDescent="0.3">
      <c r="B661" s="126"/>
      <c r="C661" s="142"/>
    </row>
    <row r="662" spans="2:3" s="1" customFormat="1" x14ac:dyDescent="0.3">
      <c r="B662" s="126"/>
      <c r="C662" s="142"/>
    </row>
    <row r="663" spans="2:3" s="1" customFormat="1" x14ac:dyDescent="0.3">
      <c r="B663" s="126"/>
      <c r="C663" s="142"/>
    </row>
    <row r="664" spans="2:3" s="1" customFormat="1" x14ac:dyDescent="0.3">
      <c r="B664" s="126"/>
      <c r="C664" s="142"/>
    </row>
    <row r="665" spans="2:3" s="1" customFormat="1" x14ac:dyDescent="0.3">
      <c r="B665" s="126"/>
      <c r="C665" s="142"/>
    </row>
    <row r="666" spans="2:3" s="1" customFormat="1" x14ac:dyDescent="0.3">
      <c r="B666" s="126"/>
      <c r="C666" s="142"/>
    </row>
    <row r="667" spans="2:3" s="1" customFormat="1" x14ac:dyDescent="0.3">
      <c r="B667" s="126"/>
      <c r="C667" s="142"/>
    </row>
    <row r="668" spans="2:3" s="1" customFormat="1" x14ac:dyDescent="0.3">
      <c r="B668" s="126"/>
      <c r="C668" s="142"/>
    </row>
    <row r="669" spans="2:3" s="1" customFormat="1" x14ac:dyDescent="0.3">
      <c r="B669" s="126"/>
      <c r="C669" s="142"/>
    </row>
    <row r="670" spans="2:3" s="1" customFormat="1" x14ac:dyDescent="0.3">
      <c r="B670" s="126"/>
      <c r="C670" s="142"/>
    </row>
    <row r="671" spans="2:3" s="1" customFormat="1" x14ac:dyDescent="0.3">
      <c r="B671" s="126"/>
      <c r="C671" s="142"/>
    </row>
    <row r="672" spans="2:3" s="1" customFormat="1" x14ac:dyDescent="0.3">
      <c r="B672" s="126"/>
      <c r="C672" s="142"/>
    </row>
    <row r="673" spans="2:3" s="1" customFormat="1" x14ac:dyDescent="0.3">
      <c r="B673" s="126"/>
      <c r="C673" s="142"/>
    </row>
    <row r="674" spans="2:3" s="1" customFormat="1" x14ac:dyDescent="0.3">
      <c r="B674" s="126"/>
      <c r="C674" s="142"/>
    </row>
    <row r="675" spans="2:3" s="1" customFormat="1" x14ac:dyDescent="0.3">
      <c r="B675" s="126"/>
      <c r="C675" s="142"/>
    </row>
    <row r="676" spans="2:3" s="1" customFormat="1" x14ac:dyDescent="0.3">
      <c r="B676" s="126"/>
      <c r="C676" s="142"/>
    </row>
    <row r="677" spans="2:3" s="1" customFormat="1" x14ac:dyDescent="0.3">
      <c r="B677" s="126"/>
      <c r="C677" s="142"/>
    </row>
    <row r="678" spans="2:3" s="1" customFormat="1" x14ac:dyDescent="0.3">
      <c r="B678" s="126"/>
      <c r="C678" s="142"/>
    </row>
    <row r="679" spans="2:3" s="1" customFormat="1" x14ac:dyDescent="0.3">
      <c r="B679" s="126"/>
      <c r="C679" s="142"/>
    </row>
    <row r="680" spans="2:3" s="1" customFormat="1" x14ac:dyDescent="0.3">
      <c r="B680" s="126"/>
      <c r="C680" s="142"/>
    </row>
    <row r="681" spans="2:3" s="1" customFormat="1" x14ac:dyDescent="0.3">
      <c r="B681" s="126"/>
      <c r="C681" s="142"/>
    </row>
    <row r="682" spans="2:3" s="1" customFormat="1" x14ac:dyDescent="0.3">
      <c r="B682" s="126"/>
      <c r="C682" s="142"/>
    </row>
    <row r="683" spans="2:3" s="1" customFormat="1" x14ac:dyDescent="0.3">
      <c r="B683" s="126"/>
      <c r="C683" s="142"/>
    </row>
    <row r="684" spans="2:3" s="1" customFormat="1" x14ac:dyDescent="0.3">
      <c r="B684" s="126"/>
      <c r="C684" s="142"/>
    </row>
    <row r="685" spans="2:3" s="1" customFormat="1" x14ac:dyDescent="0.3">
      <c r="B685" s="126"/>
      <c r="C685" s="142"/>
    </row>
    <row r="686" spans="2:3" s="1" customFormat="1" x14ac:dyDescent="0.3">
      <c r="B686" s="126"/>
      <c r="C686" s="142"/>
    </row>
    <row r="687" spans="2:3" s="1" customFormat="1" x14ac:dyDescent="0.3">
      <c r="B687" s="126"/>
      <c r="C687" s="142"/>
    </row>
    <row r="688" spans="2:3" s="1" customFormat="1" x14ac:dyDescent="0.3">
      <c r="B688" s="126"/>
      <c r="C688" s="142"/>
    </row>
    <row r="689" spans="2:3" s="1" customFormat="1" x14ac:dyDescent="0.3">
      <c r="B689" s="126"/>
      <c r="C689" s="142"/>
    </row>
    <row r="690" spans="2:3" s="1" customFormat="1" x14ac:dyDescent="0.3">
      <c r="B690" s="126"/>
      <c r="C690" s="142"/>
    </row>
    <row r="691" spans="2:3" s="1" customFormat="1" x14ac:dyDescent="0.3">
      <c r="B691" s="126"/>
      <c r="C691" s="142"/>
    </row>
    <row r="692" spans="2:3" s="1" customFormat="1" x14ac:dyDescent="0.3">
      <c r="B692" s="126"/>
      <c r="C692" s="142"/>
    </row>
    <row r="693" spans="2:3" s="1" customFormat="1" x14ac:dyDescent="0.3">
      <c r="B693" s="126"/>
      <c r="C693" s="142"/>
    </row>
    <row r="694" spans="2:3" s="1" customFormat="1" x14ac:dyDescent="0.3">
      <c r="B694" s="126"/>
      <c r="C694" s="142"/>
    </row>
    <row r="695" spans="2:3" s="1" customFormat="1" x14ac:dyDescent="0.3">
      <c r="B695" s="126"/>
      <c r="C695" s="142"/>
    </row>
    <row r="696" spans="2:3" s="1" customFormat="1" x14ac:dyDescent="0.3">
      <c r="B696" s="126"/>
      <c r="C696" s="142"/>
    </row>
    <row r="697" spans="2:3" s="1" customFormat="1" x14ac:dyDescent="0.3">
      <c r="B697" s="126"/>
      <c r="C697" s="142"/>
    </row>
    <row r="698" spans="2:3" s="1" customFormat="1" x14ac:dyDescent="0.3">
      <c r="B698" s="126"/>
      <c r="C698" s="142"/>
    </row>
    <row r="699" spans="2:3" s="1" customFormat="1" x14ac:dyDescent="0.3">
      <c r="B699" s="126"/>
      <c r="C699" s="142"/>
    </row>
    <row r="700" spans="2:3" s="1" customFormat="1" x14ac:dyDescent="0.3">
      <c r="B700" s="126"/>
      <c r="C700" s="142"/>
    </row>
    <row r="701" spans="2:3" s="1" customFormat="1" x14ac:dyDescent="0.3">
      <c r="B701" s="126"/>
      <c r="C701" s="142"/>
    </row>
    <row r="702" spans="2:3" s="1" customFormat="1" x14ac:dyDescent="0.3">
      <c r="B702" s="126"/>
      <c r="C702" s="142"/>
    </row>
    <row r="703" spans="2:3" s="1" customFormat="1" x14ac:dyDescent="0.3">
      <c r="B703" s="126"/>
      <c r="C703" s="142"/>
    </row>
    <row r="704" spans="2:3" s="1" customFormat="1" x14ac:dyDescent="0.3">
      <c r="B704" s="126"/>
      <c r="C704" s="142"/>
    </row>
    <row r="705" spans="2:3" s="1" customFormat="1" x14ac:dyDescent="0.3">
      <c r="B705" s="126"/>
      <c r="C705" s="142"/>
    </row>
    <row r="706" spans="2:3" s="1" customFormat="1" x14ac:dyDescent="0.3">
      <c r="B706" s="126"/>
      <c r="C706" s="142"/>
    </row>
    <row r="707" spans="2:3" s="1" customFormat="1" x14ac:dyDescent="0.3">
      <c r="B707" s="126"/>
      <c r="C707" s="142"/>
    </row>
    <row r="708" spans="2:3" s="1" customFormat="1" x14ac:dyDescent="0.3">
      <c r="B708" s="126"/>
      <c r="C708" s="142"/>
    </row>
    <row r="709" spans="2:3" s="1" customFormat="1" x14ac:dyDescent="0.3">
      <c r="B709" s="126"/>
      <c r="C709" s="142"/>
    </row>
    <row r="710" spans="2:3" s="1" customFormat="1" x14ac:dyDescent="0.3">
      <c r="B710" s="126"/>
      <c r="C710" s="142"/>
    </row>
    <row r="711" spans="2:3" s="1" customFormat="1" x14ac:dyDescent="0.3">
      <c r="B711" s="126"/>
      <c r="C711" s="142"/>
    </row>
    <row r="712" spans="2:3" s="1" customFormat="1" x14ac:dyDescent="0.3">
      <c r="B712" s="126"/>
      <c r="C712" s="142"/>
    </row>
    <row r="713" spans="2:3" s="1" customFormat="1" x14ac:dyDescent="0.3">
      <c r="B713" s="126"/>
      <c r="C713" s="142"/>
    </row>
    <row r="714" spans="2:3" s="1" customFormat="1" x14ac:dyDescent="0.3">
      <c r="B714" s="126"/>
      <c r="C714" s="142"/>
    </row>
    <row r="715" spans="2:3" s="1" customFormat="1" x14ac:dyDescent="0.3">
      <c r="B715" s="126"/>
      <c r="C715" s="142"/>
    </row>
    <row r="716" spans="2:3" s="1" customFormat="1" x14ac:dyDescent="0.3">
      <c r="B716" s="126"/>
      <c r="C716" s="142"/>
    </row>
    <row r="717" spans="2:3" s="1" customFormat="1" x14ac:dyDescent="0.3">
      <c r="B717" s="126"/>
      <c r="C717" s="142"/>
    </row>
    <row r="718" spans="2:3" s="1" customFormat="1" x14ac:dyDescent="0.3">
      <c r="B718" s="126"/>
      <c r="C718" s="142"/>
    </row>
    <row r="719" spans="2:3" s="1" customFormat="1" x14ac:dyDescent="0.3">
      <c r="B719" s="126"/>
      <c r="C719" s="142"/>
    </row>
    <row r="720" spans="2:3" s="1" customFormat="1" x14ac:dyDescent="0.3">
      <c r="B720" s="126"/>
      <c r="C720" s="142"/>
    </row>
    <row r="721" spans="2:3" s="1" customFormat="1" x14ac:dyDescent="0.3">
      <c r="B721" s="126"/>
      <c r="C721" s="142"/>
    </row>
    <row r="722" spans="2:3" s="1" customFormat="1" x14ac:dyDescent="0.3">
      <c r="B722" s="126"/>
      <c r="C722" s="142"/>
    </row>
    <row r="723" spans="2:3" s="1" customFormat="1" x14ac:dyDescent="0.3">
      <c r="B723" s="126"/>
      <c r="C723" s="142"/>
    </row>
    <row r="724" spans="2:3" s="1" customFormat="1" x14ac:dyDescent="0.3">
      <c r="B724" s="126"/>
      <c r="C724" s="142"/>
    </row>
    <row r="725" spans="2:3" s="1" customFormat="1" x14ac:dyDescent="0.3">
      <c r="B725" s="126"/>
      <c r="C725" s="142"/>
    </row>
    <row r="726" spans="2:3" s="1" customFormat="1" x14ac:dyDescent="0.3">
      <c r="B726" s="126"/>
      <c r="C726" s="142"/>
    </row>
    <row r="727" spans="2:3" s="1" customFormat="1" x14ac:dyDescent="0.3">
      <c r="B727" s="126"/>
      <c r="C727" s="142"/>
    </row>
    <row r="728" spans="2:3" s="1" customFormat="1" x14ac:dyDescent="0.3">
      <c r="B728" s="126"/>
      <c r="C728" s="142"/>
    </row>
    <row r="729" spans="2:3" s="1" customFormat="1" x14ac:dyDescent="0.3">
      <c r="B729" s="126"/>
      <c r="C729" s="142"/>
    </row>
    <row r="730" spans="2:3" s="1" customFormat="1" x14ac:dyDescent="0.3">
      <c r="B730" s="126"/>
      <c r="C730" s="142"/>
    </row>
    <row r="731" spans="2:3" s="1" customFormat="1" x14ac:dyDescent="0.3">
      <c r="B731" s="126"/>
      <c r="C731" s="142"/>
    </row>
    <row r="732" spans="2:3" s="1" customFormat="1" x14ac:dyDescent="0.3">
      <c r="B732" s="126"/>
      <c r="C732" s="142"/>
    </row>
    <row r="733" spans="2:3" s="1" customFormat="1" x14ac:dyDescent="0.3">
      <c r="B733" s="126"/>
      <c r="C733" s="142"/>
    </row>
    <row r="734" spans="2:3" s="1" customFormat="1" x14ac:dyDescent="0.3">
      <c r="B734" s="126"/>
      <c r="C734" s="142"/>
    </row>
    <row r="735" spans="2:3" s="1" customFormat="1" x14ac:dyDescent="0.3">
      <c r="B735" s="126"/>
      <c r="C735" s="142"/>
    </row>
    <row r="736" spans="2:3" s="1" customFormat="1" x14ac:dyDescent="0.3">
      <c r="B736" s="126"/>
      <c r="C736" s="142"/>
    </row>
    <row r="737" spans="2:3" s="1" customFormat="1" x14ac:dyDescent="0.3">
      <c r="B737" s="126"/>
      <c r="C737" s="142"/>
    </row>
    <row r="738" spans="2:3" s="1" customFormat="1" x14ac:dyDescent="0.3">
      <c r="B738" s="126"/>
      <c r="C738" s="142"/>
    </row>
    <row r="739" spans="2:3" s="1" customFormat="1" x14ac:dyDescent="0.3">
      <c r="B739" s="126"/>
      <c r="C739" s="142"/>
    </row>
    <row r="740" spans="2:3" s="1" customFormat="1" x14ac:dyDescent="0.3">
      <c r="B740" s="126"/>
      <c r="C740" s="142"/>
    </row>
    <row r="741" spans="2:3" s="1" customFormat="1" x14ac:dyDescent="0.3">
      <c r="B741" s="126"/>
      <c r="C741" s="142"/>
    </row>
    <row r="742" spans="2:3" s="1" customFormat="1" x14ac:dyDescent="0.3">
      <c r="B742" s="126"/>
      <c r="C742" s="142"/>
    </row>
    <row r="743" spans="2:3" s="1" customFormat="1" x14ac:dyDescent="0.3">
      <c r="B743" s="126"/>
      <c r="C743" s="142"/>
    </row>
    <row r="744" spans="2:3" s="1" customFormat="1" x14ac:dyDescent="0.3">
      <c r="B744" s="126"/>
      <c r="C744" s="142"/>
    </row>
    <row r="745" spans="2:3" s="1" customFormat="1" x14ac:dyDescent="0.3">
      <c r="B745" s="126"/>
      <c r="C745" s="142"/>
    </row>
    <row r="746" spans="2:3" s="1" customFormat="1" x14ac:dyDescent="0.3">
      <c r="B746" s="126"/>
      <c r="C746" s="142"/>
    </row>
  </sheetData>
  <mergeCells count="381">
    <mergeCell ref="A620:B620"/>
    <mergeCell ref="A614:B614"/>
    <mergeCell ref="A605:B605"/>
    <mergeCell ref="A588:B588"/>
    <mergeCell ref="A589:B589"/>
    <mergeCell ref="A583:B583"/>
    <mergeCell ref="A574:B574"/>
    <mergeCell ref="A556:B556"/>
    <mergeCell ref="A557:B557"/>
    <mergeCell ref="A575:T575"/>
    <mergeCell ref="A584:T584"/>
    <mergeCell ref="A566:T566"/>
    <mergeCell ref="A371:B371"/>
    <mergeCell ref="A372:B372"/>
    <mergeCell ref="A366:B366"/>
    <mergeCell ref="A357:B357"/>
    <mergeCell ref="A341:B341"/>
    <mergeCell ref="A342:B342"/>
    <mergeCell ref="A336:B336"/>
    <mergeCell ref="A327:B327"/>
    <mergeCell ref="A619:B619"/>
    <mergeCell ref="A551:B551"/>
    <mergeCell ref="A542:B542"/>
    <mergeCell ref="A526:B526"/>
    <mergeCell ref="A527:B527"/>
    <mergeCell ref="A521:B521"/>
    <mergeCell ref="A512:B512"/>
    <mergeCell ref="A496:B496"/>
    <mergeCell ref="A497:B497"/>
    <mergeCell ref="A491:B491"/>
    <mergeCell ref="A482:B482"/>
    <mergeCell ref="A606:T606"/>
    <mergeCell ref="A615:T615"/>
    <mergeCell ref="A597:T597"/>
    <mergeCell ref="A598:T598"/>
    <mergeCell ref="B502:B503"/>
    <mergeCell ref="A26:B26"/>
    <mergeCell ref="A17:B17"/>
    <mergeCell ref="A119:B119"/>
    <mergeCell ref="A309:B309"/>
    <mergeCell ref="A310:B310"/>
    <mergeCell ref="A304:B304"/>
    <mergeCell ref="A295:B295"/>
    <mergeCell ref="A279:B279"/>
    <mergeCell ref="A280:B280"/>
    <mergeCell ref="A274:B274"/>
    <mergeCell ref="A265:B265"/>
    <mergeCell ref="A247:B247"/>
    <mergeCell ref="A248:B248"/>
    <mergeCell ref="A242:B242"/>
    <mergeCell ref="A233:B233"/>
    <mergeCell ref="A216:B216"/>
    <mergeCell ref="A217:B217"/>
    <mergeCell ref="A211:B211"/>
    <mergeCell ref="A203:B203"/>
    <mergeCell ref="A187:B187"/>
    <mergeCell ref="A188:B188"/>
    <mergeCell ref="A182:B182"/>
    <mergeCell ref="A173:B173"/>
    <mergeCell ref="A155:B155"/>
    <mergeCell ref="A92:B92"/>
    <mergeCell ref="A93:B93"/>
    <mergeCell ref="A87:B87"/>
    <mergeCell ref="A78:B78"/>
    <mergeCell ref="A61:B61"/>
    <mergeCell ref="A62:B62"/>
    <mergeCell ref="A56:B56"/>
    <mergeCell ref="A47:B47"/>
    <mergeCell ref="A31:B31"/>
    <mergeCell ref="A32:B32"/>
    <mergeCell ref="A70:T70"/>
    <mergeCell ref="A71:T71"/>
    <mergeCell ref="A34:T34"/>
    <mergeCell ref="A35:B35"/>
    <mergeCell ref="A36:B36"/>
    <mergeCell ref="A37:A38"/>
    <mergeCell ref="B37:B38"/>
    <mergeCell ref="C37:C38"/>
    <mergeCell ref="D37:F37"/>
    <mergeCell ref="G37:G38"/>
    <mergeCell ref="H37:L37"/>
    <mergeCell ref="M37:T37"/>
    <mergeCell ref="A2:T2"/>
    <mergeCell ref="K590:T590"/>
    <mergeCell ref="A591:T591"/>
    <mergeCell ref="A592:B592"/>
    <mergeCell ref="A593:B593"/>
    <mergeCell ref="A594:A595"/>
    <mergeCell ref="B594:B595"/>
    <mergeCell ref="C594:C595"/>
    <mergeCell ref="D594:F594"/>
    <mergeCell ref="G594:G595"/>
    <mergeCell ref="H594:L594"/>
    <mergeCell ref="M594:T594"/>
    <mergeCell ref="B562:B563"/>
    <mergeCell ref="C562:C563"/>
    <mergeCell ref="D562:F562"/>
    <mergeCell ref="G562:G563"/>
    <mergeCell ref="A124:B124"/>
    <mergeCell ref="A125:B125"/>
    <mergeCell ref="H532:L532"/>
    <mergeCell ref="M532:T532"/>
    <mergeCell ref="A535:T535"/>
    <mergeCell ref="A536:T536"/>
    <mergeCell ref="A543:T543"/>
    <mergeCell ref="A502:A503"/>
    <mergeCell ref="C502:C503"/>
    <mergeCell ref="D502:F502"/>
    <mergeCell ref="G502:G503"/>
    <mergeCell ref="H502:L502"/>
    <mergeCell ref="M502:T502"/>
    <mergeCell ref="A505:T505"/>
    <mergeCell ref="A506:T506"/>
    <mergeCell ref="A473:T473"/>
    <mergeCell ref="A474:T474"/>
    <mergeCell ref="A483:T483"/>
    <mergeCell ref="A492:T492"/>
    <mergeCell ref="K498:T498"/>
    <mergeCell ref="A467:T467"/>
    <mergeCell ref="A468:B468"/>
    <mergeCell ref="A469:B469"/>
    <mergeCell ref="A470:A471"/>
    <mergeCell ref="B470:B471"/>
    <mergeCell ref="C470:C471"/>
    <mergeCell ref="D470:F470"/>
    <mergeCell ref="G470:G471"/>
    <mergeCell ref="H470:L470"/>
    <mergeCell ref="M470:T470"/>
    <mergeCell ref="A442:T442"/>
    <mergeCell ref="A443:T443"/>
    <mergeCell ref="A451:T451"/>
    <mergeCell ref="A460:T460"/>
    <mergeCell ref="K466:T466"/>
    <mergeCell ref="A464:B464"/>
    <mergeCell ref="A465:B465"/>
    <mergeCell ref="A459:B459"/>
    <mergeCell ref="A450:B450"/>
    <mergeCell ref="K435:T435"/>
    <mergeCell ref="A436:T436"/>
    <mergeCell ref="A437:B437"/>
    <mergeCell ref="A438:B438"/>
    <mergeCell ref="A439:A440"/>
    <mergeCell ref="B439:B440"/>
    <mergeCell ref="C439:C440"/>
    <mergeCell ref="D439:F439"/>
    <mergeCell ref="G439:G440"/>
    <mergeCell ref="H439:L439"/>
    <mergeCell ref="M439:T439"/>
    <mergeCell ref="A398:T398"/>
    <mergeCell ref="K404:T404"/>
    <mergeCell ref="A402:B402"/>
    <mergeCell ref="A403:B403"/>
    <mergeCell ref="A397:B397"/>
    <mergeCell ref="A388:B388"/>
    <mergeCell ref="A434:B434"/>
    <mergeCell ref="A405:T405"/>
    <mergeCell ref="M408:T408"/>
    <mergeCell ref="A411:T411"/>
    <mergeCell ref="A412:T412"/>
    <mergeCell ref="A421:T421"/>
    <mergeCell ref="A429:T429"/>
    <mergeCell ref="A433:B433"/>
    <mergeCell ref="A428:B428"/>
    <mergeCell ref="A420:B420"/>
    <mergeCell ref="B377:B378"/>
    <mergeCell ref="C377:C378"/>
    <mergeCell ref="D377:F377"/>
    <mergeCell ref="G377:G378"/>
    <mergeCell ref="H377:L377"/>
    <mergeCell ref="M377:T377"/>
    <mergeCell ref="A380:T380"/>
    <mergeCell ref="A381:T381"/>
    <mergeCell ref="A389:T389"/>
    <mergeCell ref="A318:T318"/>
    <mergeCell ref="A319:T319"/>
    <mergeCell ref="A328:T328"/>
    <mergeCell ref="A337:T337"/>
    <mergeCell ref="K343:T343"/>
    <mergeCell ref="A312:T312"/>
    <mergeCell ref="A313:B313"/>
    <mergeCell ref="A314:B314"/>
    <mergeCell ref="A315:A316"/>
    <mergeCell ref="B315:B316"/>
    <mergeCell ref="C315:C316"/>
    <mergeCell ref="D315:F315"/>
    <mergeCell ref="G315:G316"/>
    <mergeCell ref="H315:L315"/>
    <mergeCell ref="M315:T315"/>
    <mergeCell ref="A288:T288"/>
    <mergeCell ref="A289:T289"/>
    <mergeCell ref="A296:T296"/>
    <mergeCell ref="A305:T305"/>
    <mergeCell ref="K311:T311"/>
    <mergeCell ref="A283:B283"/>
    <mergeCell ref="A284:B284"/>
    <mergeCell ref="A285:A286"/>
    <mergeCell ref="B285:B286"/>
    <mergeCell ref="C285:C286"/>
    <mergeCell ref="D285:F285"/>
    <mergeCell ref="G285:G286"/>
    <mergeCell ref="H285:L285"/>
    <mergeCell ref="M285:T285"/>
    <mergeCell ref="G253:G254"/>
    <mergeCell ref="H253:L253"/>
    <mergeCell ref="M253:T253"/>
    <mergeCell ref="A256:T256"/>
    <mergeCell ref="A257:T257"/>
    <mergeCell ref="A266:T266"/>
    <mergeCell ref="A275:T275"/>
    <mergeCell ref="A225:T225"/>
    <mergeCell ref="A226:T226"/>
    <mergeCell ref="A234:T234"/>
    <mergeCell ref="A243:T243"/>
    <mergeCell ref="K249:T249"/>
    <mergeCell ref="A219:T219"/>
    <mergeCell ref="A220:B220"/>
    <mergeCell ref="A221:B221"/>
    <mergeCell ref="A222:A223"/>
    <mergeCell ref="B222:B223"/>
    <mergeCell ref="C222:C223"/>
    <mergeCell ref="D222:F222"/>
    <mergeCell ref="G222:G223"/>
    <mergeCell ref="H222:L222"/>
    <mergeCell ref="M222:T222"/>
    <mergeCell ref="A196:T196"/>
    <mergeCell ref="A197:T197"/>
    <mergeCell ref="A204:T204"/>
    <mergeCell ref="A212:T212"/>
    <mergeCell ref="K218:T218"/>
    <mergeCell ref="K189:T189"/>
    <mergeCell ref="A190:T190"/>
    <mergeCell ref="A191:B191"/>
    <mergeCell ref="A192:B192"/>
    <mergeCell ref="A193:A194"/>
    <mergeCell ref="B193:B194"/>
    <mergeCell ref="C193:C194"/>
    <mergeCell ref="D193:F193"/>
    <mergeCell ref="G193:G194"/>
    <mergeCell ref="H193:L193"/>
    <mergeCell ref="M193:T193"/>
    <mergeCell ref="A158:T158"/>
    <mergeCell ref="A159:B159"/>
    <mergeCell ref="A160:B160"/>
    <mergeCell ref="A161:A162"/>
    <mergeCell ref="B161:B162"/>
    <mergeCell ref="C161:C162"/>
    <mergeCell ref="D161:F161"/>
    <mergeCell ref="G161:G162"/>
    <mergeCell ref="H161:L161"/>
    <mergeCell ref="M161:T161"/>
    <mergeCell ref="A133:T133"/>
    <mergeCell ref="A134:T134"/>
    <mergeCell ref="A142:T142"/>
    <mergeCell ref="A151:T151"/>
    <mergeCell ref="K157:T157"/>
    <mergeCell ref="A156:B156"/>
    <mergeCell ref="A150:B150"/>
    <mergeCell ref="A141:B141"/>
    <mergeCell ref="A120:T120"/>
    <mergeCell ref="K126:T126"/>
    <mergeCell ref="C130:C131"/>
    <mergeCell ref="D130:F130"/>
    <mergeCell ref="G130:G131"/>
    <mergeCell ref="H130:L130"/>
    <mergeCell ref="M130:T130"/>
    <mergeCell ref="D98:F98"/>
    <mergeCell ref="G98:G99"/>
    <mergeCell ref="H98:L98"/>
    <mergeCell ref="M98:T98"/>
    <mergeCell ref="A101:T101"/>
    <mergeCell ref="A102:T102"/>
    <mergeCell ref="A111:T111"/>
    <mergeCell ref="A110:B110"/>
    <mergeCell ref="A40:T40"/>
    <mergeCell ref="A41:T41"/>
    <mergeCell ref="A48:T48"/>
    <mergeCell ref="A57:T57"/>
    <mergeCell ref="K63:T63"/>
    <mergeCell ref="K94:T94"/>
    <mergeCell ref="A64:T64"/>
    <mergeCell ref="A65:B65"/>
    <mergeCell ref="A66:B66"/>
    <mergeCell ref="A67:A68"/>
    <mergeCell ref="B67:B68"/>
    <mergeCell ref="C67:C68"/>
    <mergeCell ref="D67:F67"/>
    <mergeCell ref="G67:G68"/>
    <mergeCell ref="H67:L67"/>
    <mergeCell ref="M67:T67"/>
    <mergeCell ref="A513:T513"/>
    <mergeCell ref="A522:T522"/>
    <mergeCell ref="K528:T528"/>
    <mergeCell ref="A529:T529"/>
    <mergeCell ref="A530:B530"/>
    <mergeCell ref="A531:B531"/>
    <mergeCell ref="A532:A533"/>
    <mergeCell ref="B532:B533"/>
    <mergeCell ref="C532:C533"/>
    <mergeCell ref="D532:F532"/>
    <mergeCell ref="G532:G533"/>
    <mergeCell ref="A552:T552"/>
    <mergeCell ref="K558:T558"/>
    <mergeCell ref="A559:T559"/>
    <mergeCell ref="A560:B560"/>
    <mergeCell ref="A561:B561"/>
    <mergeCell ref="A562:A563"/>
    <mergeCell ref="H562:L562"/>
    <mergeCell ref="M562:T562"/>
    <mergeCell ref="A565:T565"/>
    <mergeCell ref="B347:B348"/>
    <mergeCell ref="C347:C348"/>
    <mergeCell ref="D347:F347"/>
    <mergeCell ref="G347:G348"/>
    <mergeCell ref="H347:L347"/>
    <mergeCell ref="M347:T347"/>
    <mergeCell ref="A500:B500"/>
    <mergeCell ref="A499:T499"/>
    <mergeCell ref="A501:B501"/>
    <mergeCell ref="A406:B406"/>
    <mergeCell ref="A407:B407"/>
    <mergeCell ref="A408:A409"/>
    <mergeCell ref="B408:B409"/>
    <mergeCell ref="C408:C409"/>
    <mergeCell ref="D408:F408"/>
    <mergeCell ref="G408:G409"/>
    <mergeCell ref="H408:L408"/>
    <mergeCell ref="A358:T358"/>
    <mergeCell ref="A367:T367"/>
    <mergeCell ref="K373:T373"/>
    <mergeCell ref="A374:T374"/>
    <mergeCell ref="A375:B375"/>
    <mergeCell ref="A376:B376"/>
    <mergeCell ref="A377:A378"/>
    <mergeCell ref="A183:T183"/>
    <mergeCell ref="A127:T127"/>
    <mergeCell ref="A128:B128"/>
    <mergeCell ref="A129:B129"/>
    <mergeCell ref="A130:A131"/>
    <mergeCell ref="B130:B131"/>
    <mergeCell ref="A350:T350"/>
    <mergeCell ref="A351:T351"/>
    <mergeCell ref="K281:T281"/>
    <mergeCell ref="A282:T282"/>
    <mergeCell ref="A252:B252"/>
    <mergeCell ref="A250:T250"/>
    <mergeCell ref="A251:B251"/>
    <mergeCell ref="A253:A254"/>
    <mergeCell ref="B253:B254"/>
    <mergeCell ref="C253:C254"/>
    <mergeCell ref="D253:F253"/>
    <mergeCell ref="A344:T344"/>
    <mergeCell ref="A345:B345"/>
    <mergeCell ref="A346:B346"/>
    <mergeCell ref="A347:A348"/>
    <mergeCell ref="A164:T164"/>
    <mergeCell ref="A165:T165"/>
    <mergeCell ref="A174:T174"/>
    <mergeCell ref="A95:T95"/>
    <mergeCell ref="A96:B96"/>
    <mergeCell ref="A97:B97"/>
    <mergeCell ref="A98:A99"/>
    <mergeCell ref="B98:B99"/>
    <mergeCell ref="C98:C99"/>
    <mergeCell ref="H3:I3"/>
    <mergeCell ref="J3:O3"/>
    <mergeCell ref="H4:I4"/>
    <mergeCell ref="J4:O4"/>
    <mergeCell ref="A79:T79"/>
    <mergeCell ref="A88:T88"/>
    <mergeCell ref="H5:L5"/>
    <mergeCell ref="M5:T5"/>
    <mergeCell ref="A8:T8"/>
    <mergeCell ref="A9:T9"/>
    <mergeCell ref="A18:T18"/>
    <mergeCell ref="A27:T27"/>
    <mergeCell ref="D5:F5"/>
    <mergeCell ref="G5:G6"/>
    <mergeCell ref="A5:A6"/>
    <mergeCell ref="B5:B6"/>
    <mergeCell ref="C5:C6"/>
    <mergeCell ref="K33:T33"/>
  </mergeCells>
  <pageMargins left="0.7" right="0.7" top="0.75" bottom="0.75" header="0.3" footer="0.3"/>
  <pageSetup paperSize="9" scale="55" orientation="landscape" r:id="rId1"/>
  <rowBreaks count="19" manualBreakCount="19">
    <brk id="32" max="16383" man="1"/>
    <brk id="62" max="16383" man="1"/>
    <brk id="93" max="16383" man="1"/>
    <brk id="125" max="16383" man="1"/>
    <brk id="156" max="16383" man="1"/>
    <brk id="188" max="16383" man="1"/>
    <brk id="217" max="16383" man="1"/>
    <brk id="248" max="16383" man="1"/>
    <brk id="280" max="16383" man="1"/>
    <brk id="310" max="16383" man="1"/>
    <brk id="342" max="16383" man="1"/>
    <brk id="372" max="16383" man="1"/>
    <brk id="403" max="16383" man="1"/>
    <brk id="434" max="16383" man="1"/>
    <brk id="465" max="16383" man="1"/>
    <brk id="497" max="16383" man="1"/>
    <brk id="527" max="16383" man="1"/>
    <brk id="557" max="16383" man="1"/>
    <brk id="5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8"/>
  <sheetViews>
    <sheetView zoomScaleNormal="100" workbookViewId="0">
      <selection activeCell="A2" sqref="A2:W3"/>
    </sheetView>
  </sheetViews>
  <sheetFormatPr defaultRowHeight="16.5" x14ac:dyDescent="0.3"/>
  <cols>
    <col min="1" max="1" width="50.7109375" style="93" customWidth="1"/>
    <col min="2" max="16384" width="9.140625" style="93"/>
  </cols>
  <sheetData>
    <row r="1" spans="1:23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2"/>
      <c r="S1" s="2"/>
      <c r="T1" s="2"/>
      <c r="U1" s="211" t="s">
        <v>73</v>
      </c>
      <c r="V1" s="211"/>
      <c r="W1" s="211"/>
    </row>
    <row r="2" spans="1:23" ht="16.5" customHeight="1" x14ac:dyDescent="0.3">
      <c r="A2" s="212" t="s">
        <v>654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x14ac:dyDescent="0.3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33" x14ac:dyDescent="0.3">
      <c r="A4" s="216"/>
      <c r="B4" s="216" t="s">
        <v>640</v>
      </c>
      <c r="C4" s="221" t="s">
        <v>30</v>
      </c>
      <c r="D4" s="221"/>
      <c r="E4" s="221"/>
      <c r="F4" s="221"/>
      <c r="G4" s="216" t="s">
        <v>31</v>
      </c>
      <c r="H4" s="216" t="s">
        <v>411</v>
      </c>
      <c r="I4" s="221" t="s">
        <v>32</v>
      </c>
      <c r="J4" s="221"/>
      <c r="K4" s="221"/>
      <c r="L4" s="221"/>
      <c r="M4" s="221"/>
      <c r="N4" s="221"/>
      <c r="O4" s="213" t="s">
        <v>33</v>
      </c>
      <c r="P4" s="213"/>
      <c r="Q4" s="213"/>
      <c r="R4" s="213"/>
      <c r="S4" s="213"/>
      <c r="T4" s="213"/>
      <c r="U4" s="213"/>
      <c r="V4" s="213"/>
      <c r="W4" s="128" t="s">
        <v>641</v>
      </c>
    </row>
    <row r="5" spans="1:23" s="106" customFormat="1" ht="21" customHeight="1" x14ac:dyDescent="0.3">
      <c r="A5" s="219"/>
      <c r="B5" s="217"/>
      <c r="C5" s="221" t="s">
        <v>77</v>
      </c>
      <c r="D5" s="221"/>
      <c r="E5" s="216" t="s">
        <v>78</v>
      </c>
      <c r="F5" s="216" t="s">
        <v>79</v>
      </c>
      <c r="G5" s="217"/>
      <c r="H5" s="217"/>
      <c r="I5" s="216" t="s">
        <v>37</v>
      </c>
      <c r="J5" s="216" t="s">
        <v>583</v>
      </c>
      <c r="K5" s="216" t="s">
        <v>584</v>
      </c>
      <c r="L5" s="216" t="s">
        <v>585</v>
      </c>
      <c r="M5" s="216" t="s">
        <v>642</v>
      </c>
      <c r="N5" s="216" t="s">
        <v>586</v>
      </c>
      <c r="O5" s="216" t="s">
        <v>38</v>
      </c>
      <c r="P5" s="216" t="s">
        <v>39</v>
      </c>
      <c r="Q5" s="216" t="s">
        <v>40</v>
      </c>
      <c r="R5" s="216" t="s">
        <v>587</v>
      </c>
      <c r="S5" s="216" t="s">
        <v>41</v>
      </c>
      <c r="T5" s="216" t="s">
        <v>413</v>
      </c>
      <c r="U5" s="216" t="s">
        <v>412</v>
      </c>
      <c r="V5" s="216" t="s">
        <v>414</v>
      </c>
      <c r="W5" s="216" t="s">
        <v>643</v>
      </c>
    </row>
    <row r="6" spans="1:23" ht="66" x14ac:dyDescent="0.3">
      <c r="A6" s="220"/>
      <c r="B6" s="218"/>
      <c r="C6" s="129" t="s">
        <v>105</v>
      </c>
      <c r="D6" s="128" t="s">
        <v>644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x14ac:dyDescent="0.3">
      <c r="A7" s="97" t="s">
        <v>407</v>
      </c>
      <c r="B7" s="49">
        <v>584</v>
      </c>
      <c r="C7" s="98">
        <v>24.36</v>
      </c>
      <c r="D7" s="48">
        <v>17.059999999999999</v>
      </c>
      <c r="E7" s="98">
        <v>23.75</v>
      </c>
      <c r="F7" s="98">
        <v>75.37</v>
      </c>
      <c r="G7" s="98">
        <v>620.79</v>
      </c>
      <c r="H7" s="98">
        <v>120.86</v>
      </c>
      <c r="I7" s="98">
        <v>0.38</v>
      </c>
      <c r="J7" s="98">
        <v>0.57999999999999996</v>
      </c>
      <c r="K7" s="98">
        <v>30.95</v>
      </c>
      <c r="L7" s="98">
        <v>683.09</v>
      </c>
      <c r="M7" s="98">
        <v>1.56</v>
      </c>
      <c r="N7" s="98">
        <v>1.25</v>
      </c>
      <c r="O7" s="98">
        <v>304.22000000000003</v>
      </c>
      <c r="P7" s="98">
        <v>434.64</v>
      </c>
      <c r="Q7" s="98">
        <v>107.14</v>
      </c>
      <c r="R7" s="98">
        <v>852.34</v>
      </c>
      <c r="S7" s="98">
        <v>6.92</v>
      </c>
      <c r="T7" s="98">
        <v>30.47</v>
      </c>
      <c r="U7" s="98">
        <v>20.45</v>
      </c>
      <c r="V7" s="98">
        <v>0.11</v>
      </c>
      <c r="W7" s="98">
        <v>0.24</v>
      </c>
    </row>
    <row r="8" spans="1:23" x14ac:dyDescent="0.3">
      <c r="A8" s="97" t="s">
        <v>457</v>
      </c>
      <c r="B8" s="52"/>
      <c r="C8" s="55">
        <f t="shared" ref="C8" si="0">C7/C18</f>
        <v>0.24606060606060606</v>
      </c>
      <c r="D8" s="55">
        <f>D7/C7</f>
        <v>0.70032840722495893</v>
      </c>
      <c r="E8" s="55">
        <f t="shared" ref="E8:V8" si="1">E7/E18</f>
        <v>0.23514851485148514</v>
      </c>
      <c r="F8" s="55">
        <f t="shared" si="1"/>
        <v>0.23553125000000003</v>
      </c>
      <c r="G8" s="55">
        <f t="shared" si="1"/>
        <v>0.24015087040618954</v>
      </c>
      <c r="H8" s="55">
        <f t="shared" si="1"/>
        <v>0.40286666666666665</v>
      </c>
      <c r="I8" s="55">
        <f t="shared" si="1"/>
        <v>0.38</v>
      </c>
      <c r="J8" s="55">
        <f t="shared" si="1"/>
        <v>0.48333333333333334</v>
      </c>
      <c r="K8" s="55">
        <f t="shared" si="1"/>
        <v>0.38687499999999997</v>
      </c>
      <c r="L8" s="55">
        <f t="shared" si="1"/>
        <v>0.91078666666666674</v>
      </c>
      <c r="M8" s="55">
        <f t="shared" si="1"/>
        <v>0.10400000000000001</v>
      </c>
      <c r="N8" s="55">
        <f t="shared" si="1"/>
        <v>0.125</v>
      </c>
      <c r="O8" s="55">
        <f t="shared" si="1"/>
        <v>0.2765636363636364</v>
      </c>
      <c r="P8" s="55">
        <f t="shared" si="1"/>
        <v>0.26341818181818183</v>
      </c>
      <c r="Q8" s="55">
        <f t="shared" si="1"/>
        <v>0.41207692307692306</v>
      </c>
      <c r="R8" s="55">
        <f t="shared" si="1"/>
        <v>71.028333333333336</v>
      </c>
      <c r="S8" s="55">
        <f t="shared" si="1"/>
        <v>6.2909090909090909E-3</v>
      </c>
      <c r="T8" s="55">
        <f t="shared" si="1"/>
        <v>0.30469999999999997</v>
      </c>
      <c r="U8" s="55">
        <f t="shared" si="1"/>
        <v>0.68166666666666664</v>
      </c>
      <c r="V8" s="55">
        <f t="shared" si="1"/>
        <v>3.6666666666666667E-2</v>
      </c>
      <c r="W8" s="55">
        <f t="shared" ref="W8" si="2">W7/W18</f>
        <v>0.24</v>
      </c>
    </row>
    <row r="9" spans="1:23" ht="13.9" customHeight="1" x14ac:dyDescent="0.3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</row>
    <row r="10" spans="1:23" x14ac:dyDescent="0.3">
      <c r="A10" s="97" t="s">
        <v>408</v>
      </c>
      <c r="B10" s="49">
        <v>893</v>
      </c>
      <c r="C10" s="99">
        <v>34.630000000000003</v>
      </c>
      <c r="D10" s="48">
        <v>20.94</v>
      </c>
      <c r="E10" s="99">
        <v>32.28</v>
      </c>
      <c r="F10" s="99">
        <v>105.15</v>
      </c>
      <c r="G10" s="99">
        <v>860.66</v>
      </c>
      <c r="H10" s="99">
        <v>103.36</v>
      </c>
      <c r="I10" s="99">
        <v>0.69</v>
      </c>
      <c r="J10" s="99">
        <v>0.6</v>
      </c>
      <c r="K10" s="99">
        <v>102.71</v>
      </c>
      <c r="L10" s="99">
        <v>923.59</v>
      </c>
      <c r="M10" s="99">
        <v>6.45</v>
      </c>
      <c r="N10" s="99">
        <v>1.27</v>
      </c>
      <c r="O10" s="99">
        <v>236.32</v>
      </c>
      <c r="P10" s="99">
        <v>560.77</v>
      </c>
      <c r="Q10" s="99">
        <v>185</v>
      </c>
      <c r="R10" s="99">
        <v>1738.98</v>
      </c>
      <c r="S10" s="99">
        <v>9.9499999999999993</v>
      </c>
      <c r="T10" s="99">
        <v>30.24</v>
      </c>
      <c r="U10" s="99">
        <v>75.81</v>
      </c>
      <c r="V10" s="99">
        <v>0.2</v>
      </c>
      <c r="W10" s="99">
        <v>0.44</v>
      </c>
    </row>
    <row r="11" spans="1:23" x14ac:dyDescent="0.3">
      <c r="A11" s="97" t="s">
        <v>457</v>
      </c>
      <c r="B11" s="52"/>
      <c r="C11" s="55">
        <f t="shared" ref="C11" si="3">C10/C18</f>
        <v>0.34979797979797983</v>
      </c>
      <c r="D11" s="55">
        <f>D10/C10</f>
        <v>0.60467802483395894</v>
      </c>
      <c r="E11" s="55">
        <f t="shared" ref="E11:V11" si="4">E10/E18</f>
        <v>0.31960396039603961</v>
      </c>
      <c r="F11" s="55">
        <f t="shared" si="4"/>
        <v>0.32859375000000002</v>
      </c>
      <c r="G11" s="55">
        <f t="shared" si="4"/>
        <v>0.3329439071566731</v>
      </c>
      <c r="H11" s="55">
        <f t="shared" si="4"/>
        <v>0.34453333333333336</v>
      </c>
      <c r="I11" s="55">
        <f t="shared" si="4"/>
        <v>0.69</v>
      </c>
      <c r="J11" s="55">
        <f t="shared" si="4"/>
        <v>0.5</v>
      </c>
      <c r="K11" s="55">
        <f t="shared" si="4"/>
        <v>1.2838749999999999</v>
      </c>
      <c r="L11" s="55">
        <f t="shared" si="4"/>
        <v>1.2314533333333333</v>
      </c>
      <c r="M11" s="55">
        <f t="shared" si="4"/>
        <v>0.43</v>
      </c>
      <c r="N11" s="55">
        <f t="shared" si="4"/>
        <v>0.127</v>
      </c>
      <c r="O11" s="55">
        <f t="shared" si="4"/>
        <v>0.21483636363636363</v>
      </c>
      <c r="P11" s="55">
        <f t="shared" si="4"/>
        <v>0.33986060606060603</v>
      </c>
      <c r="Q11" s="55">
        <f t="shared" si="4"/>
        <v>0.71153846153846156</v>
      </c>
      <c r="R11" s="55">
        <f t="shared" si="4"/>
        <v>144.91499999999999</v>
      </c>
      <c r="S11" s="55">
        <f t="shared" si="4"/>
        <v>9.045454545454544E-3</v>
      </c>
      <c r="T11" s="55">
        <f t="shared" si="4"/>
        <v>0.3024</v>
      </c>
      <c r="U11" s="55">
        <f t="shared" si="4"/>
        <v>2.5270000000000001</v>
      </c>
      <c r="V11" s="55">
        <f t="shared" si="4"/>
        <v>6.6666666666666666E-2</v>
      </c>
      <c r="W11" s="55">
        <f t="shared" ref="W11" si="5">W10/W18</f>
        <v>0.44</v>
      </c>
    </row>
    <row r="12" spans="1:23" ht="13.9" customHeight="1" x14ac:dyDescent="0.3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3" x14ac:dyDescent="0.3">
      <c r="A13" s="97" t="s">
        <v>409</v>
      </c>
      <c r="B13" s="49">
        <v>374</v>
      </c>
      <c r="C13" s="98">
        <v>5.98</v>
      </c>
      <c r="D13" s="48">
        <v>3.03</v>
      </c>
      <c r="E13" s="98">
        <v>4.71</v>
      </c>
      <c r="F13" s="98">
        <v>32.54</v>
      </c>
      <c r="G13" s="98">
        <v>205.5</v>
      </c>
      <c r="H13" s="98">
        <v>12.26</v>
      </c>
      <c r="I13" s="98">
        <v>0.09</v>
      </c>
      <c r="J13" s="98">
        <v>0.19</v>
      </c>
      <c r="K13" s="98">
        <v>70.11</v>
      </c>
      <c r="L13" s="98">
        <v>50.39</v>
      </c>
      <c r="M13" s="98">
        <v>0.9</v>
      </c>
      <c r="N13" s="98">
        <v>0.03</v>
      </c>
      <c r="O13" s="98">
        <v>168.94</v>
      </c>
      <c r="P13" s="98">
        <v>146.97999999999999</v>
      </c>
      <c r="Q13" s="98">
        <v>44.97</v>
      </c>
      <c r="R13" s="98">
        <v>463.33</v>
      </c>
      <c r="S13" s="98">
        <v>1.9</v>
      </c>
      <c r="T13" s="98">
        <v>2.52</v>
      </c>
      <c r="U13" s="98">
        <v>12.62</v>
      </c>
      <c r="V13" s="98">
        <v>0.03</v>
      </c>
      <c r="W13" s="98">
        <v>0.06</v>
      </c>
    </row>
    <row r="14" spans="1:23" x14ac:dyDescent="0.3">
      <c r="A14" s="97" t="s">
        <v>457</v>
      </c>
      <c r="B14" s="52"/>
      <c r="C14" s="55">
        <f t="shared" ref="C14" si="6">C13/C18</f>
        <v>6.0404040404040411E-2</v>
      </c>
      <c r="D14" s="55">
        <f>D13/C13</f>
        <v>0.50668896321070223</v>
      </c>
      <c r="E14" s="55">
        <f t="shared" ref="E14:V14" si="7">E13/E18</f>
        <v>4.6633663366336633E-2</v>
      </c>
      <c r="F14" s="55">
        <f t="shared" si="7"/>
        <v>0.1016875</v>
      </c>
      <c r="G14" s="55">
        <f t="shared" si="7"/>
        <v>7.9497098646034811E-2</v>
      </c>
      <c r="H14" s="55">
        <f t="shared" si="7"/>
        <v>4.0866666666666669E-2</v>
      </c>
      <c r="I14" s="55">
        <f t="shared" si="7"/>
        <v>0.09</v>
      </c>
      <c r="J14" s="55">
        <f t="shared" si="7"/>
        <v>0.15833333333333335</v>
      </c>
      <c r="K14" s="55">
        <f t="shared" si="7"/>
        <v>0.87637500000000002</v>
      </c>
      <c r="L14" s="55">
        <f t="shared" si="7"/>
        <v>6.7186666666666672E-2</v>
      </c>
      <c r="M14" s="55">
        <f t="shared" si="7"/>
        <v>6.0000000000000005E-2</v>
      </c>
      <c r="N14" s="55">
        <f t="shared" si="7"/>
        <v>3.0000000000000001E-3</v>
      </c>
      <c r="O14" s="55">
        <f t="shared" si="7"/>
        <v>0.15358181818181818</v>
      </c>
      <c r="P14" s="55">
        <f t="shared" si="7"/>
        <v>8.9078787878787868E-2</v>
      </c>
      <c r="Q14" s="55">
        <f t="shared" si="7"/>
        <v>0.17296153846153844</v>
      </c>
      <c r="R14" s="55">
        <f t="shared" si="7"/>
        <v>38.610833333333332</v>
      </c>
      <c r="S14" s="55">
        <f t="shared" si="7"/>
        <v>1.7272727272727272E-3</v>
      </c>
      <c r="T14" s="55">
        <f t="shared" si="7"/>
        <v>2.52E-2</v>
      </c>
      <c r="U14" s="55">
        <f t="shared" si="7"/>
        <v>0.42066666666666663</v>
      </c>
      <c r="V14" s="55">
        <f t="shared" si="7"/>
        <v>0.01</v>
      </c>
      <c r="W14" s="55">
        <f t="shared" ref="W14" si="8">W13/W18</f>
        <v>0.06</v>
      </c>
    </row>
    <row r="15" spans="1:23" x14ac:dyDescent="0.3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</row>
    <row r="16" spans="1:23" x14ac:dyDescent="0.3">
      <c r="A16" s="97" t="s">
        <v>410</v>
      </c>
      <c r="B16" s="54">
        <f t="shared" ref="B16:C16" si="9">B13+B10+B7</f>
        <v>1851</v>
      </c>
      <c r="C16" s="48">
        <f t="shared" si="9"/>
        <v>64.97</v>
      </c>
      <c r="D16" s="48">
        <f>D13+D10+D7</f>
        <v>41.03</v>
      </c>
      <c r="E16" s="48">
        <f t="shared" ref="E16:V16" si="10">E13+E10+E7</f>
        <v>60.74</v>
      </c>
      <c r="F16" s="48">
        <f t="shared" si="10"/>
        <v>213.06</v>
      </c>
      <c r="G16" s="48">
        <f t="shared" si="10"/>
        <v>1686.9499999999998</v>
      </c>
      <c r="H16" s="48">
        <f t="shared" si="10"/>
        <v>236.48000000000002</v>
      </c>
      <c r="I16" s="48">
        <f t="shared" si="10"/>
        <v>1.1599999999999999</v>
      </c>
      <c r="J16" s="48">
        <f t="shared" si="10"/>
        <v>1.37</v>
      </c>
      <c r="K16" s="48">
        <f t="shared" si="10"/>
        <v>203.76999999999998</v>
      </c>
      <c r="L16" s="48">
        <f t="shared" si="10"/>
        <v>1657.0700000000002</v>
      </c>
      <c r="M16" s="48">
        <f t="shared" si="10"/>
        <v>8.91</v>
      </c>
      <c r="N16" s="48">
        <f t="shared" si="10"/>
        <v>2.5499999999999998</v>
      </c>
      <c r="O16" s="48">
        <f t="shared" si="10"/>
        <v>709.48</v>
      </c>
      <c r="P16" s="48">
        <f t="shared" si="10"/>
        <v>1142.3899999999999</v>
      </c>
      <c r="Q16" s="48">
        <f t="shared" si="10"/>
        <v>337.11</v>
      </c>
      <c r="R16" s="48">
        <f t="shared" si="10"/>
        <v>3054.65</v>
      </c>
      <c r="S16" s="48">
        <f t="shared" si="10"/>
        <v>18.77</v>
      </c>
      <c r="T16" s="48">
        <f t="shared" si="10"/>
        <v>63.23</v>
      </c>
      <c r="U16" s="48">
        <f t="shared" si="10"/>
        <v>108.88000000000001</v>
      </c>
      <c r="V16" s="48">
        <f t="shared" si="10"/>
        <v>0.34</v>
      </c>
      <c r="W16" s="48">
        <f t="shared" ref="W16" si="11">W13+W10+W7</f>
        <v>0.74</v>
      </c>
    </row>
    <row r="17" spans="1:23" x14ac:dyDescent="0.3">
      <c r="A17" s="97" t="s">
        <v>457</v>
      </c>
      <c r="B17" s="52"/>
      <c r="C17" s="55">
        <f t="shared" ref="C17" si="12">C16/C18</f>
        <v>0.65626262626262621</v>
      </c>
      <c r="D17" s="55">
        <f>D16/C16</f>
        <v>0.63152224103432353</v>
      </c>
      <c r="E17" s="55">
        <f t="shared" ref="E17:V17" si="13">E16/E18</f>
        <v>0.60138613861386137</v>
      </c>
      <c r="F17" s="55">
        <f t="shared" si="13"/>
        <v>0.66581250000000003</v>
      </c>
      <c r="G17" s="55">
        <f t="shared" si="13"/>
        <v>0.65259187620889747</v>
      </c>
      <c r="H17" s="55">
        <f t="shared" si="13"/>
        <v>0.78826666666666678</v>
      </c>
      <c r="I17" s="55">
        <f t="shared" si="13"/>
        <v>1.1599999999999999</v>
      </c>
      <c r="J17" s="55">
        <f t="shared" si="13"/>
        <v>1.1416666666666668</v>
      </c>
      <c r="K17" s="55">
        <f t="shared" si="13"/>
        <v>2.5471249999999999</v>
      </c>
      <c r="L17" s="55">
        <f t="shared" si="13"/>
        <v>2.2094266666666669</v>
      </c>
      <c r="M17" s="55">
        <f t="shared" si="13"/>
        <v>0.59399999999999997</v>
      </c>
      <c r="N17" s="55">
        <f t="shared" si="13"/>
        <v>0.255</v>
      </c>
      <c r="O17" s="55">
        <f t="shared" si="13"/>
        <v>0.64498181818181821</v>
      </c>
      <c r="P17" s="55">
        <f t="shared" si="13"/>
        <v>0.69235757575757573</v>
      </c>
      <c r="Q17" s="55">
        <f t="shared" si="13"/>
        <v>1.2965769230769231</v>
      </c>
      <c r="R17" s="55">
        <f t="shared" si="13"/>
        <v>254.55416666666667</v>
      </c>
      <c r="S17" s="55">
        <f t="shared" si="13"/>
        <v>1.7063636363636364E-2</v>
      </c>
      <c r="T17" s="55">
        <f t="shared" si="13"/>
        <v>0.63229999999999997</v>
      </c>
      <c r="U17" s="55">
        <f t="shared" si="13"/>
        <v>3.6293333333333337</v>
      </c>
      <c r="V17" s="55">
        <f t="shared" si="13"/>
        <v>0.11333333333333334</v>
      </c>
      <c r="W17" s="55">
        <f t="shared" ref="W17" si="14">W16/W18</f>
        <v>0.74</v>
      </c>
    </row>
    <row r="18" spans="1:23" ht="33" x14ac:dyDescent="0.3">
      <c r="A18" s="97" t="s">
        <v>456</v>
      </c>
      <c r="B18" s="100"/>
      <c r="C18" s="54">
        <v>99</v>
      </c>
      <c r="D18" s="54" t="s">
        <v>415</v>
      </c>
      <c r="E18" s="54">
        <v>101</v>
      </c>
      <c r="F18" s="54">
        <v>320</v>
      </c>
      <c r="G18" s="53">
        <v>2585</v>
      </c>
      <c r="H18" s="53">
        <v>300</v>
      </c>
      <c r="I18" s="54">
        <v>1</v>
      </c>
      <c r="J18" s="101">
        <v>1.2</v>
      </c>
      <c r="K18" s="54">
        <v>80</v>
      </c>
      <c r="L18" s="54">
        <v>750</v>
      </c>
      <c r="M18" s="54">
        <v>15</v>
      </c>
      <c r="N18" s="54">
        <v>10</v>
      </c>
      <c r="O18" s="53">
        <v>1100</v>
      </c>
      <c r="P18" s="53">
        <v>1650</v>
      </c>
      <c r="Q18" s="54">
        <v>260</v>
      </c>
      <c r="R18" s="54">
        <v>12</v>
      </c>
      <c r="S18" s="53">
        <v>1100</v>
      </c>
      <c r="T18" s="53">
        <v>100</v>
      </c>
      <c r="U18" s="54">
        <v>30</v>
      </c>
      <c r="V18" s="54">
        <v>3</v>
      </c>
      <c r="W18" s="54">
        <v>1</v>
      </c>
    </row>
  </sheetData>
  <mergeCells count="30">
    <mergeCell ref="P5:P6"/>
    <mergeCell ref="Q5:Q6"/>
    <mergeCell ref="R5:R6"/>
    <mergeCell ref="S5:S6"/>
    <mergeCell ref="C5:D5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U1:W1"/>
    <mergeCell ref="A2:W3"/>
    <mergeCell ref="O4:V4"/>
    <mergeCell ref="A15:W15"/>
    <mergeCell ref="A12:W12"/>
    <mergeCell ref="A9:W9"/>
    <mergeCell ref="H4:H6"/>
    <mergeCell ref="A4:A6"/>
    <mergeCell ref="B4:B6"/>
    <mergeCell ref="C4:F4"/>
    <mergeCell ref="G4:G6"/>
    <mergeCell ref="I4:N4"/>
    <mergeCell ref="T5:T6"/>
    <mergeCell ref="U5:U6"/>
    <mergeCell ref="V5:V6"/>
    <mergeCell ref="W5:W6"/>
  </mergeCells>
  <pageMargins left="0.7" right="0.7" top="0.75" bottom="0.75" header="0.3" footer="0.3"/>
  <pageSetup paperSize="9" scale="5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79"/>
  <sheetViews>
    <sheetView view="pageBreakPreview" zoomScaleNormal="100" zoomScaleSheetLayoutView="100" workbookViewId="0">
      <selection activeCell="J4" sqref="J4"/>
    </sheetView>
  </sheetViews>
  <sheetFormatPr defaultColWidth="9.140625" defaultRowHeight="16.5" x14ac:dyDescent="0.3"/>
  <cols>
    <col min="1" max="16384" width="9.140625" style="1"/>
  </cols>
  <sheetData>
    <row r="1" spans="1:1025" s="2" customForma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" t="s">
        <v>75</v>
      </c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</row>
    <row r="2" spans="1:1025" s="2" customFormat="1" ht="30.75" customHeight="1" x14ac:dyDescent="0.3">
      <c r="A2" s="230" t="s">
        <v>655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</row>
    <row r="3" spans="1:102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025" x14ac:dyDescent="0.3">
      <c r="A4" s="231" t="s">
        <v>459</v>
      </c>
      <c r="B4" s="231"/>
      <c r="C4" s="231"/>
      <c r="D4" s="43">
        <v>99</v>
      </c>
      <c r="E4" s="43">
        <v>101</v>
      </c>
      <c r="F4" s="43">
        <v>320</v>
      </c>
      <c r="G4" s="44">
        <v>2585</v>
      </c>
      <c r="H4" s="45"/>
      <c r="I4" s="45"/>
      <c r="J4" s="45"/>
      <c r="K4" s="45"/>
      <c r="L4" s="45"/>
      <c r="M4" s="45"/>
      <c r="N4" s="45"/>
      <c r="O4" s="45"/>
      <c r="P4" s="45"/>
      <c r="Q4" s="12"/>
    </row>
    <row r="5" spans="1:1025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2"/>
    </row>
    <row r="6" spans="1:1025" x14ac:dyDescent="0.3">
      <c r="A6" s="223" t="s">
        <v>42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12"/>
    </row>
    <row r="7" spans="1:1025" ht="13.9" customHeight="1" x14ac:dyDescent="0.3">
      <c r="A7" s="224" t="s">
        <v>67</v>
      </c>
      <c r="B7" s="224"/>
      <c r="C7" s="224"/>
      <c r="D7" s="228" t="s">
        <v>30</v>
      </c>
      <c r="E7" s="228"/>
      <c r="F7" s="228"/>
      <c r="G7" s="224" t="s">
        <v>68</v>
      </c>
      <c r="H7" s="133"/>
      <c r="I7" s="222" t="s">
        <v>69</v>
      </c>
      <c r="J7" s="222"/>
      <c r="K7" s="222"/>
      <c r="L7" s="222"/>
      <c r="M7" s="133"/>
      <c r="N7" s="222" t="s">
        <v>70</v>
      </c>
      <c r="O7" s="222"/>
      <c r="P7" s="222"/>
      <c r="Q7" s="12"/>
    </row>
    <row r="8" spans="1:1025" x14ac:dyDescent="0.3">
      <c r="A8" s="225"/>
      <c r="B8" s="226"/>
      <c r="C8" s="227"/>
      <c r="D8" s="172" t="s">
        <v>34</v>
      </c>
      <c r="E8" s="172" t="s">
        <v>35</v>
      </c>
      <c r="F8" s="172" t="s">
        <v>36</v>
      </c>
      <c r="G8" s="229"/>
      <c r="H8" s="133"/>
      <c r="I8" s="171" t="s">
        <v>34</v>
      </c>
      <c r="J8" s="171" t="s">
        <v>35</v>
      </c>
      <c r="K8" s="171" t="s">
        <v>36</v>
      </c>
      <c r="L8" s="171" t="s">
        <v>71</v>
      </c>
      <c r="M8" s="133"/>
      <c r="N8" s="171" t="s">
        <v>34</v>
      </c>
      <c r="O8" s="171" t="s">
        <v>35</v>
      </c>
      <c r="P8" s="171" t="s">
        <v>36</v>
      </c>
      <c r="Q8" s="12"/>
    </row>
    <row r="9" spans="1:1025" x14ac:dyDescent="0.3">
      <c r="A9" s="222" t="s">
        <v>1</v>
      </c>
      <c r="B9" s="222"/>
      <c r="C9" s="222"/>
      <c r="D9" s="134">
        <v>19.57</v>
      </c>
      <c r="E9" s="134">
        <v>21.92</v>
      </c>
      <c r="F9" s="134">
        <v>74.959999999999994</v>
      </c>
      <c r="G9" s="134">
        <v>582.69000000000005</v>
      </c>
      <c r="H9" s="133"/>
      <c r="I9" s="135">
        <v>20</v>
      </c>
      <c r="J9" s="135">
        <v>22</v>
      </c>
      <c r="K9" s="135">
        <v>23</v>
      </c>
      <c r="L9" s="135">
        <v>23</v>
      </c>
      <c r="M9" s="133"/>
      <c r="N9" s="136">
        <v>13</v>
      </c>
      <c r="O9" s="136">
        <v>34</v>
      </c>
      <c r="P9" s="136">
        <v>51</v>
      </c>
      <c r="Q9" s="12"/>
    </row>
    <row r="10" spans="1:1025" x14ac:dyDescent="0.3">
      <c r="A10" s="222" t="s">
        <v>2</v>
      </c>
      <c r="B10" s="222"/>
      <c r="C10" s="222"/>
      <c r="D10" s="137">
        <v>32.799999999999997</v>
      </c>
      <c r="E10" s="134">
        <v>23.09</v>
      </c>
      <c r="F10" s="134">
        <v>70.56</v>
      </c>
      <c r="G10" s="134">
        <v>635.47</v>
      </c>
      <c r="H10" s="133"/>
      <c r="I10" s="135">
        <v>33</v>
      </c>
      <c r="J10" s="135">
        <v>23</v>
      </c>
      <c r="K10" s="135">
        <v>22</v>
      </c>
      <c r="L10" s="135">
        <v>25</v>
      </c>
      <c r="M10" s="133"/>
      <c r="N10" s="136">
        <v>21</v>
      </c>
      <c r="O10" s="136">
        <v>33</v>
      </c>
      <c r="P10" s="136">
        <v>44</v>
      </c>
      <c r="Q10" s="12"/>
    </row>
    <row r="11" spans="1:1025" x14ac:dyDescent="0.3">
      <c r="A11" s="222" t="s">
        <v>3</v>
      </c>
      <c r="B11" s="222"/>
      <c r="C11" s="222"/>
      <c r="D11" s="134">
        <v>26.52</v>
      </c>
      <c r="E11" s="134">
        <v>25.54</v>
      </c>
      <c r="F11" s="134">
        <v>67.77</v>
      </c>
      <c r="G11" s="134">
        <v>613.98</v>
      </c>
      <c r="H11" s="133"/>
      <c r="I11" s="135">
        <v>27</v>
      </c>
      <c r="J11" s="135">
        <v>25</v>
      </c>
      <c r="K11" s="135">
        <v>21</v>
      </c>
      <c r="L11" s="135">
        <v>24</v>
      </c>
      <c r="M11" s="133"/>
      <c r="N11" s="136">
        <v>17</v>
      </c>
      <c r="O11" s="136">
        <v>37</v>
      </c>
      <c r="P11" s="136">
        <v>44</v>
      </c>
      <c r="Q11" s="12"/>
    </row>
    <row r="12" spans="1:1025" x14ac:dyDescent="0.3">
      <c r="A12" s="222" t="s">
        <v>4</v>
      </c>
      <c r="B12" s="222"/>
      <c r="C12" s="222"/>
      <c r="D12" s="134">
        <v>19.61</v>
      </c>
      <c r="E12" s="137">
        <v>25.1</v>
      </c>
      <c r="F12" s="134">
        <v>79.45</v>
      </c>
      <c r="G12" s="134">
        <v>627.78</v>
      </c>
      <c r="H12" s="133"/>
      <c r="I12" s="135">
        <v>20</v>
      </c>
      <c r="J12" s="135">
        <v>25</v>
      </c>
      <c r="K12" s="135">
        <v>25</v>
      </c>
      <c r="L12" s="135">
        <v>24</v>
      </c>
      <c r="M12" s="133"/>
      <c r="N12" s="136">
        <v>12</v>
      </c>
      <c r="O12" s="136">
        <v>36</v>
      </c>
      <c r="P12" s="136">
        <v>51</v>
      </c>
      <c r="Q12" s="12"/>
    </row>
    <row r="13" spans="1:1025" x14ac:dyDescent="0.3">
      <c r="A13" s="222" t="s">
        <v>5</v>
      </c>
      <c r="B13" s="222"/>
      <c r="C13" s="222"/>
      <c r="D13" s="137">
        <v>22.5</v>
      </c>
      <c r="E13" s="134">
        <v>20.260000000000002</v>
      </c>
      <c r="F13" s="134">
        <v>77.25</v>
      </c>
      <c r="G13" s="134">
        <v>590.71</v>
      </c>
      <c r="H13" s="133"/>
      <c r="I13" s="135">
        <v>23</v>
      </c>
      <c r="J13" s="135">
        <v>20</v>
      </c>
      <c r="K13" s="135">
        <v>24</v>
      </c>
      <c r="L13" s="135">
        <v>23</v>
      </c>
      <c r="M13" s="133"/>
      <c r="N13" s="136">
        <v>15</v>
      </c>
      <c r="O13" s="136">
        <v>31</v>
      </c>
      <c r="P13" s="136">
        <v>52</v>
      </c>
      <c r="Q13" s="12"/>
    </row>
    <row r="14" spans="1:1025" x14ac:dyDescent="0.3">
      <c r="A14" s="222" t="s">
        <v>6</v>
      </c>
      <c r="B14" s="222"/>
      <c r="C14" s="222"/>
      <c r="D14" s="134">
        <v>19.510000000000002</v>
      </c>
      <c r="E14" s="134">
        <v>23.17</v>
      </c>
      <c r="F14" s="134">
        <v>73.52</v>
      </c>
      <c r="G14" s="134">
        <v>585.91</v>
      </c>
      <c r="H14" s="133"/>
      <c r="I14" s="135">
        <v>20</v>
      </c>
      <c r="J14" s="135">
        <v>23</v>
      </c>
      <c r="K14" s="135">
        <v>23</v>
      </c>
      <c r="L14" s="135">
        <v>23</v>
      </c>
      <c r="M14" s="133"/>
      <c r="N14" s="136">
        <v>13</v>
      </c>
      <c r="O14" s="136">
        <v>36</v>
      </c>
      <c r="P14" s="136">
        <v>50</v>
      </c>
      <c r="Q14" s="12"/>
    </row>
    <row r="15" spans="1:1025" x14ac:dyDescent="0.3">
      <c r="A15" s="222" t="s">
        <v>7</v>
      </c>
      <c r="B15" s="222"/>
      <c r="C15" s="222"/>
      <c r="D15" s="137">
        <v>29.3</v>
      </c>
      <c r="E15" s="134">
        <v>24.98</v>
      </c>
      <c r="F15" s="134">
        <v>73.61</v>
      </c>
      <c r="G15" s="134">
        <v>649.57000000000005</v>
      </c>
      <c r="H15" s="133"/>
      <c r="I15" s="135">
        <v>30</v>
      </c>
      <c r="J15" s="135">
        <v>25</v>
      </c>
      <c r="K15" s="135">
        <v>23</v>
      </c>
      <c r="L15" s="135">
        <v>25</v>
      </c>
      <c r="M15" s="133"/>
      <c r="N15" s="136">
        <v>18</v>
      </c>
      <c r="O15" s="136">
        <v>35</v>
      </c>
      <c r="P15" s="136">
        <v>45</v>
      </c>
      <c r="Q15" s="12"/>
    </row>
    <row r="16" spans="1:1025" x14ac:dyDescent="0.3">
      <c r="A16" s="222" t="s">
        <v>8</v>
      </c>
      <c r="B16" s="222"/>
      <c r="C16" s="222"/>
      <c r="D16" s="134">
        <v>29.25</v>
      </c>
      <c r="E16" s="134">
        <v>22.99</v>
      </c>
      <c r="F16" s="134">
        <v>79.48</v>
      </c>
      <c r="G16" s="134">
        <v>648.41999999999996</v>
      </c>
      <c r="H16" s="133"/>
      <c r="I16" s="135">
        <v>30</v>
      </c>
      <c r="J16" s="135">
        <v>23</v>
      </c>
      <c r="K16" s="135">
        <v>25</v>
      </c>
      <c r="L16" s="135">
        <v>25</v>
      </c>
      <c r="M16" s="133"/>
      <c r="N16" s="136">
        <v>18</v>
      </c>
      <c r="O16" s="136">
        <v>32</v>
      </c>
      <c r="P16" s="136">
        <v>49</v>
      </c>
      <c r="Q16" s="12"/>
    </row>
    <row r="17" spans="1:17" x14ac:dyDescent="0.3">
      <c r="A17" s="222" t="s">
        <v>9</v>
      </c>
      <c r="B17" s="222"/>
      <c r="C17" s="222"/>
      <c r="D17" s="134">
        <v>19.43</v>
      </c>
      <c r="E17" s="134">
        <v>22.91</v>
      </c>
      <c r="F17" s="134">
        <v>80.22</v>
      </c>
      <c r="G17" s="134">
        <v>612.01</v>
      </c>
      <c r="H17" s="133"/>
      <c r="I17" s="135">
        <v>20</v>
      </c>
      <c r="J17" s="135">
        <v>23</v>
      </c>
      <c r="K17" s="135">
        <v>25</v>
      </c>
      <c r="L17" s="135">
        <v>24</v>
      </c>
      <c r="M17" s="133"/>
      <c r="N17" s="136">
        <v>13</v>
      </c>
      <c r="O17" s="136">
        <v>34</v>
      </c>
      <c r="P17" s="136">
        <v>52</v>
      </c>
      <c r="Q17" s="12"/>
    </row>
    <row r="18" spans="1:17" x14ac:dyDescent="0.3">
      <c r="A18" s="222" t="s">
        <v>10</v>
      </c>
      <c r="B18" s="222"/>
      <c r="C18" s="222"/>
      <c r="D18" s="134">
        <v>20.04</v>
      </c>
      <c r="E18" s="134">
        <v>20.49</v>
      </c>
      <c r="F18" s="134">
        <v>81.540000000000006</v>
      </c>
      <c r="G18" s="134">
        <v>595.16999999999996</v>
      </c>
      <c r="H18" s="133"/>
      <c r="I18" s="135">
        <v>20</v>
      </c>
      <c r="J18" s="135">
        <v>20</v>
      </c>
      <c r="K18" s="135">
        <v>25</v>
      </c>
      <c r="L18" s="135">
        <v>23</v>
      </c>
      <c r="M18" s="133"/>
      <c r="N18" s="136">
        <v>13</v>
      </c>
      <c r="O18" s="136">
        <v>31</v>
      </c>
      <c r="P18" s="136">
        <v>55</v>
      </c>
      <c r="Q18" s="12"/>
    </row>
    <row r="19" spans="1:17" x14ac:dyDescent="0.3">
      <c r="A19" s="222" t="s">
        <v>15</v>
      </c>
      <c r="B19" s="222"/>
      <c r="C19" s="222"/>
      <c r="D19" s="134">
        <v>19.57</v>
      </c>
      <c r="E19" s="134">
        <v>21.92</v>
      </c>
      <c r="F19" s="134">
        <v>74.959999999999994</v>
      </c>
      <c r="G19" s="134">
        <v>582.69000000000005</v>
      </c>
      <c r="H19" s="133"/>
      <c r="I19" s="135">
        <v>20</v>
      </c>
      <c r="J19" s="135">
        <v>22</v>
      </c>
      <c r="K19" s="135">
        <v>23</v>
      </c>
      <c r="L19" s="135">
        <v>23</v>
      </c>
      <c r="M19" s="133"/>
      <c r="N19" s="136">
        <v>13</v>
      </c>
      <c r="O19" s="136">
        <v>34</v>
      </c>
      <c r="P19" s="136">
        <v>51</v>
      </c>
      <c r="Q19" s="12"/>
    </row>
    <row r="20" spans="1:17" x14ac:dyDescent="0.3">
      <c r="A20" s="222" t="s">
        <v>16</v>
      </c>
      <c r="B20" s="222"/>
      <c r="C20" s="222"/>
      <c r="D20" s="137">
        <v>37.299999999999997</v>
      </c>
      <c r="E20" s="134">
        <v>24.04</v>
      </c>
      <c r="F20" s="134">
        <v>67.17</v>
      </c>
      <c r="G20" s="134">
        <v>649.35</v>
      </c>
      <c r="H20" s="133"/>
      <c r="I20" s="135">
        <v>38</v>
      </c>
      <c r="J20" s="135">
        <v>24</v>
      </c>
      <c r="K20" s="135">
        <v>21</v>
      </c>
      <c r="L20" s="135">
        <v>25</v>
      </c>
      <c r="M20" s="133"/>
      <c r="N20" s="136">
        <v>23</v>
      </c>
      <c r="O20" s="136">
        <v>33</v>
      </c>
      <c r="P20" s="136">
        <v>41</v>
      </c>
      <c r="Q20" s="12"/>
    </row>
    <row r="21" spans="1:17" x14ac:dyDescent="0.3">
      <c r="A21" s="222" t="s">
        <v>17</v>
      </c>
      <c r="B21" s="222"/>
      <c r="C21" s="222"/>
      <c r="D21" s="134">
        <v>26.44</v>
      </c>
      <c r="E21" s="134">
        <v>25.14</v>
      </c>
      <c r="F21" s="134">
        <v>67.739999999999995</v>
      </c>
      <c r="G21" s="134">
        <v>616.66999999999996</v>
      </c>
      <c r="H21" s="133"/>
      <c r="I21" s="135">
        <v>27</v>
      </c>
      <c r="J21" s="135">
        <v>25</v>
      </c>
      <c r="K21" s="135">
        <v>21</v>
      </c>
      <c r="L21" s="135">
        <v>24</v>
      </c>
      <c r="M21" s="133"/>
      <c r="N21" s="136">
        <v>17</v>
      </c>
      <c r="O21" s="136">
        <v>37</v>
      </c>
      <c r="P21" s="136">
        <v>44</v>
      </c>
      <c r="Q21" s="12"/>
    </row>
    <row r="22" spans="1:17" x14ac:dyDescent="0.3">
      <c r="A22" s="222" t="s">
        <v>18</v>
      </c>
      <c r="B22" s="222"/>
      <c r="C22" s="222"/>
      <c r="D22" s="134">
        <v>19.91</v>
      </c>
      <c r="E22" s="134">
        <v>24.92</v>
      </c>
      <c r="F22" s="134">
        <v>73.81</v>
      </c>
      <c r="G22" s="134">
        <v>605.30999999999995</v>
      </c>
      <c r="H22" s="133"/>
      <c r="I22" s="135">
        <v>20</v>
      </c>
      <c r="J22" s="135">
        <v>25</v>
      </c>
      <c r="K22" s="135">
        <v>23</v>
      </c>
      <c r="L22" s="135">
        <v>23</v>
      </c>
      <c r="M22" s="133"/>
      <c r="N22" s="136">
        <v>13</v>
      </c>
      <c r="O22" s="136">
        <v>37</v>
      </c>
      <c r="P22" s="136">
        <v>49</v>
      </c>
      <c r="Q22" s="12"/>
    </row>
    <row r="23" spans="1:17" x14ac:dyDescent="0.3">
      <c r="A23" s="222" t="s">
        <v>19</v>
      </c>
      <c r="B23" s="222"/>
      <c r="C23" s="222"/>
      <c r="D23" s="134">
        <v>26.25</v>
      </c>
      <c r="E23" s="137">
        <v>24.8</v>
      </c>
      <c r="F23" s="134">
        <v>76.11</v>
      </c>
      <c r="G23" s="134">
        <v>638.85</v>
      </c>
      <c r="H23" s="133"/>
      <c r="I23" s="135">
        <v>27</v>
      </c>
      <c r="J23" s="135">
        <v>25</v>
      </c>
      <c r="K23" s="135">
        <v>24</v>
      </c>
      <c r="L23" s="135">
        <v>25</v>
      </c>
      <c r="M23" s="133"/>
      <c r="N23" s="136">
        <v>16</v>
      </c>
      <c r="O23" s="136">
        <v>35</v>
      </c>
      <c r="P23" s="136">
        <v>48</v>
      </c>
      <c r="Q23" s="12"/>
    </row>
    <row r="24" spans="1:17" x14ac:dyDescent="0.3">
      <c r="A24" s="222" t="s">
        <v>20</v>
      </c>
      <c r="B24" s="222"/>
      <c r="C24" s="222"/>
      <c r="D24" s="134">
        <v>19.420000000000002</v>
      </c>
      <c r="E24" s="134">
        <v>22.84</v>
      </c>
      <c r="F24" s="134">
        <v>81.08</v>
      </c>
      <c r="G24" s="134">
        <v>612.85</v>
      </c>
      <c r="H24" s="133"/>
      <c r="I24" s="135">
        <v>20</v>
      </c>
      <c r="J24" s="135">
        <v>23</v>
      </c>
      <c r="K24" s="135">
        <v>25</v>
      </c>
      <c r="L24" s="135">
        <v>24</v>
      </c>
      <c r="M24" s="133"/>
      <c r="N24" s="136">
        <v>13</v>
      </c>
      <c r="O24" s="136">
        <v>34</v>
      </c>
      <c r="P24" s="136">
        <v>53</v>
      </c>
      <c r="Q24" s="12"/>
    </row>
    <row r="25" spans="1:17" x14ac:dyDescent="0.3">
      <c r="A25" s="222" t="s">
        <v>21</v>
      </c>
      <c r="B25" s="222"/>
      <c r="C25" s="222"/>
      <c r="D25" s="134">
        <v>30.35</v>
      </c>
      <c r="E25" s="134">
        <v>25.61</v>
      </c>
      <c r="F25" s="134">
        <v>81.16</v>
      </c>
      <c r="G25" s="134">
        <v>690.38</v>
      </c>
      <c r="H25" s="133"/>
      <c r="I25" s="135">
        <v>31</v>
      </c>
      <c r="J25" s="135">
        <v>25</v>
      </c>
      <c r="K25" s="135">
        <v>25</v>
      </c>
      <c r="L25" s="135">
        <v>27</v>
      </c>
      <c r="M25" s="133"/>
      <c r="N25" s="136">
        <v>18</v>
      </c>
      <c r="O25" s="136">
        <v>33</v>
      </c>
      <c r="P25" s="136">
        <v>47</v>
      </c>
      <c r="Q25" s="12"/>
    </row>
    <row r="26" spans="1:17" x14ac:dyDescent="0.3">
      <c r="A26" s="222" t="s">
        <v>22</v>
      </c>
      <c r="B26" s="222"/>
      <c r="C26" s="222"/>
      <c r="D26" s="134">
        <v>26.93</v>
      </c>
      <c r="E26" s="134">
        <v>25.14</v>
      </c>
      <c r="F26" s="134">
        <v>77.34</v>
      </c>
      <c r="G26" s="138">
        <v>649</v>
      </c>
      <c r="H26" s="133"/>
      <c r="I26" s="135">
        <v>27</v>
      </c>
      <c r="J26" s="135">
        <v>25</v>
      </c>
      <c r="K26" s="135">
        <v>24</v>
      </c>
      <c r="L26" s="135">
        <v>25</v>
      </c>
      <c r="M26" s="133"/>
      <c r="N26" s="136">
        <v>17</v>
      </c>
      <c r="O26" s="136">
        <v>35</v>
      </c>
      <c r="P26" s="136">
        <v>48</v>
      </c>
      <c r="Q26" s="12"/>
    </row>
    <row r="27" spans="1:17" x14ac:dyDescent="0.3">
      <c r="A27" s="222" t="s">
        <v>23</v>
      </c>
      <c r="B27" s="222"/>
      <c r="C27" s="222"/>
      <c r="D27" s="137">
        <v>20.100000000000001</v>
      </c>
      <c r="E27" s="134">
        <v>25.55</v>
      </c>
      <c r="F27" s="134">
        <v>76.86</v>
      </c>
      <c r="G27" s="134">
        <v>623.99</v>
      </c>
      <c r="H27" s="133"/>
      <c r="I27" s="135">
        <v>20</v>
      </c>
      <c r="J27" s="135">
        <v>25</v>
      </c>
      <c r="K27" s="135">
        <v>24</v>
      </c>
      <c r="L27" s="135">
        <v>24</v>
      </c>
      <c r="M27" s="133"/>
      <c r="N27" s="136">
        <v>13</v>
      </c>
      <c r="O27" s="136">
        <v>37</v>
      </c>
      <c r="P27" s="136">
        <v>49</v>
      </c>
      <c r="Q27" s="12"/>
    </row>
    <row r="28" spans="1:17" x14ac:dyDescent="0.3">
      <c r="A28" s="222" t="s">
        <v>24</v>
      </c>
      <c r="B28" s="222"/>
      <c r="C28" s="222"/>
      <c r="D28" s="134">
        <v>22.46</v>
      </c>
      <c r="E28" s="134">
        <v>24.51</v>
      </c>
      <c r="F28" s="134">
        <v>72.83</v>
      </c>
      <c r="G28" s="134">
        <v>604.92999999999995</v>
      </c>
      <c r="H28" s="133"/>
      <c r="I28" s="135">
        <v>23</v>
      </c>
      <c r="J28" s="135">
        <v>24</v>
      </c>
      <c r="K28" s="135">
        <v>23</v>
      </c>
      <c r="L28" s="135">
        <v>23</v>
      </c>
      <c r="M28" s="133"/>
      <c r="N28" s="136">
        <v>15</v>
      </c>
      <c r="O28" s="136">
        <v>36</v>
      </c>
      <c r="P28" s="136">
        <v>48</v>
      </c>
      <c r="Q28" s="12"/>
    </row>
    <row r="29" spans="1:17" x14ac:dyDescent="0.3">
      <c r="A29" s="222" t="s">
        <v>72</v>
      </c>
      <c r="B29" s="222"/>
      <c r="C29" s="222"/>
      <c r="D29" s="134">
        <v>24.36</v>
      </c>
      <c r="E29" s="134">
        <v>23.75</v>
      </c>
      <c r="F29" s="134">
        <v>75.37</v>
      </c>
      <c r="G29" s="134">
        <v>620.79</v>
      </c>
      <c r="H29" s="133"/>
      <c r="I29" s="135">
        <v>25</v>
      </c>
      <c r="J29" s="135">
        <v>24</v>
      </c>
      <c r="K29" s="135">
        <v>24</v>
      </c>
      <c r="L29" s="135">
        <v>24</v>
      </c>
      <c r="M29" s="133"/>
      <c r="N29" s="136">
        <v>16</v>
      </c>
      <c r="O29" s="136">
        <v>34</v>
      </c>
      <c r="P29" s="136">
        <v>49</v>
      </c>
      <c r="Q29" s="12"/>
    </row>
    <row r="30" spans="1:17" ht="13.9" customHeight="1" x14ac:dyDescent="0.3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2"/>
    </row>
    <row r="31" spans="1:17" x14ac:dyDescent="0.3">
      <c r="A31" s="223" t="s">
        <v>13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12"/>
    </row>
    <row r="32" spans="1:17" ht="13.9" customHeight="1" x14ac:dyDescent="0.3">
      <c r="A32" s="224" t="s">
        <v>67</v>
      </c>
      <c r="B32" s="224"/>
      <c r="C32" s="224"/>
      <c r="D32" s="228" t="s">
        <v>30</v>
      </c>
      <c r="E32" s="228"/>
      <c r="F32" s="228"/>
      <c r="G32" s="224" t="s">
        <v>68</v>
      </c>
      <c r="H32" s="133"/>
      <c r="I32" s="222" t="s">
        <v>69</v>
      </c>
      <c r="J32" s="222"/>
      <c r="K32" s="222"/>
      <c r="L32" s="222"/>
      <c r="M32" s="133"/>
      <c r="N32" s="222" t="s">
        <v>70</v>
      </c>
      <c r="O32" s="222"/>
      <c r="P32" s="222"/>
      <c r="Q32" s="12"/>
    </row>
    <row r="33" spans="1:17" x14ac:dyDescent="0.3">
      <c r="A33" s="225"/>
      <c r="B33" s="226"/>
      <c r="C33" s="227"/>
      <c r="D33" s="172" t="s">
        <v>34</v>
      </c>
      <c r="E33" s="172" t="s">
        <v>35</v>
      </c>
      <c r="F33" s="172" t="s">
        <v>36</v>
      </c>
      <c r="G33" s="229"/>
      <c r="H33" s="133"/>
      <c r="I33" s="171" t="s">
        <v>34</v>
      </c>
      <c r="J33" s="171" t="s">
        <v>35</v>
      </c>
      <c r="K33" s="171" t="s">
        <v>36</v>
      </c>
      <c r="L33" s="171" t="s">
        <v>71</v>
      </c>
      <c r="M33" s="133"/>
      <c r="N33" s="171" t="s">
        <v>34</v>
      </c>
      <c r="O33" s="171" t="s">
        <v>35</v>
      </c>
      <c r="P33" s="171" t="s">
        <v>36</v>
      </c>
      <c r="Q33" s="12"/>
    </row>
    <row r="34" spans="1:17" x14ac:dyDescent="0.3">
      <c r="A34" s="222" t="s">
        <v>1</v>
      </c>
      <c r="B34" s="222"/>
      <c r="C34" s="222"/>
      <c r="D34" s="134">
        <v>35.85</v>
      </c>
      <c r="E34" s="134">
        <v>33.97</v>
      </c>
      <c r="F34" s="134">
        <v>102.59</v>
      </c>
      <c r="G34" s="137">
        <v>866.7</v>
      </c>
      <c r="H34" s="133"/>
      <c r="I34" s="135">
        <v>36</v>
      </c>
      <c r="J34" s="135">
        <v>34</v>
      </c>
      <c r="K34" s="135">
        <v>32</v>
      </c>
      <c r="L34" s="135">
        <v>34</v>
      </c>
      <c r="M34" s="133"/>
      <c r="N34" s="136">
        <v>17</v>
      </c>
      <c r="O34" s="136">
        <v>35</v>
      </c>
      <c r="P34" s="136">
        <v>47</v>
      </c>
      <c r="Q34" s="12"/>
    </row>
    <row r="35" spans="1:17" x14ac:dyDescent="0.3">
      <c r="A35" s="222" t="s">
        <v>2</v>
      </c>
      <c r="B35" s="222"/>
      <c r="C35" s="222"/>
      <c r="D35" s="134">
        <v>28.39</v>
      </c>
      <c r="E35" s="137">
        <v>31.5</v>
      </c>
      <c r="F35" s="134">
        <v>103.85</v>
      </c>
      <c r="G35" s="134">
        <v>821.54</v>
      </c>
      <c r="H35" s="133"/>
      <c r="I35" s="135">
        <v>29</v>
      </c>
      <c r="J35" s="135">
        <v>31</v>
      </c>
      <c r="K35" s="135">
        <v>32</v>
      </c>
      <c r="L35" s="135">
        <v>32</v>
      </c>
      <c r="M35" s="133"/>
      <c r="N35" s="136">
        <v>14</v>
      </c>
      <c r="O35" s="136">
        <v>35</v>
      </c>
      <c r="P35" s="136">
        <v>51</v>
      </c>
      <c r="Q35" s="12"/>
    </row>
    <row r="36" spans="1:17" x14ac:dyDescent="0.3">
      <c r="A36" s="222" t="s">
        <v>3</v>
      </c>
      <c r="B36" s="222"/>
      <c r="C36" s="222"/>
      <c r="D36" s="134">
        <v>31.49</v>
      </c>
      <c r="E36" s="134">
        <v>33.47</v>
      </c>
      <c r="F36" s="134">
        <v>108.51</v>
      </c>
      <c r="G36" s="134">
        <v>870.54</v>
      </c>
      <c r="H36" s="133"/>
      <c r="I36" s="135">
        <v>32</v>
      </c>
      <c r="J36" s="135">
        <v>33</v>
      </c>
      <c r="K36" s="135">
        <v>34</v>
      </c>
      <c r="L36" s="135">
        <v>34</v>
      </c>
      <c r="M36" s="133"/>
      <c r="N36" s="136">
        <v>14</v>
      </c>
      <c r="O36" s="136">
        <v>35</v>
      </c>
      <c r="P36" s="136">
        <v>50</v>
      </c>
      <c r="Q36" s="12"/>
    </row>
    <row r="37" spans="1:17" x14ac:dyDescent="0.3">
      <c r="A37" s="222" t="s">
        <v>4</v>
      </c>
      <c r="B37" s="222"/>
      <c r="C37" s="222"/>
      <c r="D37" s="134">
        <v>34.78</v>
      </c>
      <c r="E37" s="134">
        <v>32.68</v>
      </c>
      <c r="F37" s="134">
        <v>96.16</v>
      </c>
      <c r="G37" s="134">
        <v>841.35</v>
      </c>
      <c r="H37" s="133"/>
      <c r="I37" s="135">
        <v>35</v>
      </c>
      <c r="J37" s="135">
        <v>32</v>
      </c>
      <c r="K37" s="135">
        <v>30</v>
      </c>
      <c r="L37" s="135">
        <v>33</v>
      </c>
      <c r="M37" s="133"/>
      <c r="N37" s="136">
        <v>17</v>
      </c>
      <c r="O37" s="136">
        <v>35</v>
      </c>
      <c r="P37" s="136">
        <v>46</v>
      </c>
      <c r="Q37" s="12"/>
    </row>
    <row r="38" spans="1:17" x14ac:dyDescent="0.3">
      <c r="A38" s="222" t="s">
        <v>5</v>
      </c>
      <c r="B38" s="222"/>
      <c r="C38" s="222"/>
      <c r="D38" s="137">
        <v>30.6</v>
      </c>
      <c r="E38" s="134">
        <v>33.229999999999997</v>
      </c>
      <c r="F38" s="134">
        <v>104.97</v>
      </c>
      <c r="G38" s="134">
        <v>850.33</v>
      </c>
      <c r="H38" s="133"/>
      <c r="I38" s="135">
        <v>31</v>
      </c>
      <c r="J38" s="135">
        <v>33</v>
      </c>
      <c r="K38" s="135">
        <v>33</v>
      </c>
      <c r="L38" s="135">
        <v>33</v>
      </c>
      <c r="M38" s="133"/>
      <c r="N38" s="136">
        <v>14</v>
      </c>
      <c r="O38" s="136">
        <v>35</v>
      </c>
      <c r="P38" s="136">
        <v>49</v>
      </c>
      <c r="Q38" s="12"/>
    </row>
    <row r="39" spans="1:17" x14ac:dyDescent="0.3">
      <c r="A39" s="222" t="s">
        <v>6</v>
      </c>
      <c r="B39" s="222"/>
      <c r="C39" s="222"/>
      <c r="D39" s="134">
        <v>40.840000000000003</v>
      </c>
      <c r="E39" s="134">
        <v>31.13</v>
      </c>
      <c r="F39" s="134">
        <v>111.46</v>
      </c>
      <c r="G39" s="134">
        <v>897.34</v>
      </c>
      <c r="H39" s="133"/>
      <c r="I39" s="135">
        <v>41</v>
      </c>
      <c r="J39" s="135">
        <v>31</v>
      </c>
      <c r="K39" s="135">
        <v>35</v>
      </c>
      <c r="L39" s="135">
        <v>35</v>
      </c>
      <c r="M39" s="133"/>
      <c r="N39" s="136">
        <v>18</v>
      </c>
      <c r="O39" s="136">
        <v>31</v>
      </c>
      <c r="P39" s="136">
        <v>50</v>
      </c>
      <c r="Q39" s="12"/>
    </row>
    <row r="40" spans="1:17" x14ac:dyDescent="0.3">
      <c r="A40" s="222" t="s">
        <v>7</v>
      </c>
      <c r="B40" s="222"/>
      <c r="C40" s="222"/>
      <c r="D40" s="134">
        <v>33.090000000000003</v>
      </c>
      <c r="E40" s="134">
        <v>32.26</v>
      </c>
      <c r="F40" s="137">
        <v>111.5</v>
      </c>
      <c r="G40" s="134">
        <v>879.12</v>
      </c>
      <c r="H40" s="133"/>
      <c r="I40" s="135">
        <v>33</v>
      </c>
      <c r="J40" s="135">
        <v>32</v>
      </c>
      <c r="K40" s="135">
        <v>35</v>
      </c>
      <c r="L40" s="135">
        <v>34</v>
      </c>
      <c r="M40" s="133"/>
      <c r="N40" s="136">
        <v>15</v>
      </c>
      <c r="O40" s="136">
        <v>33</v>
      </c>
      <c r="P40" s="136">
        <v>51</v>
      </c>
      <c r="Q40" s="12"/>
    </row>
    <row r="41" spans="1:17" x14ac:dyDescent="0.3">
      <c r="A41" s="222" t="s">
        <v>8</v>
      </c>
      <c r="B41" s="222"/>
      <c r="C41" s="222"/>
      <c r="D41" s="134">
        <v>29.35</v>
      </c>
      <c r="E41" s="134">
        <v>32.15</v>
      </c>
      <c r="F41" s="134">
        <v>108.34</v>
      </c>
      <c r="G41" s="134">
        <v>847.62</v>
      </c>
      <c r="H41" s="133"/>
      <c r="I41" s="135">
        <v>30</v>
      </c>
      <c r="J41" s="135">
        <v>32</v>
      </c>
      <c r="K41" s="135">
        <v>34</v>
      </c>
      <c r="L41" s="135">
        <v>33</v>
      </c>
      <c r="M41" s="133"/>
      <c r="N41" s="136">
        <v>14</v>
      </c>
      <c r="O41" s="136">
        <v>34</v>
      </c>
      <c r="P41" s="136">
        <v>51</v>
      </c>
      <c r="Q41" s="12"/>
    </row>
    <row r="42" spans="1:17" x14ac:dyDescent="0.3">
      <c r="A42" s="222" t="s">
        <v>9</v>
      </c>
      <c r="B42" s="222"/>
      <c r="C42" s="222"/>
      <c r="D42" s="134">
        <v>34.840000000000003</v>
      </c>
      <c r="E42" s="134">
        <v>32.01</v>
      </c>
      <c r="F42" s="134">
        <v>104.07</v>
      </c>
      <c r="G42" s="134">
        <v>852.36</v>
      </c>
      <c r="H42" s="133"/>
      <c r="I42" s="135">
        <v>35</v>
      </c>
      <c r="J42" s="135">
        <v>32</v>
      </c>
      <c r="K42" s="135">
        <v>33</v>
      </c>
      <c r="L42" s="135">
        <v>33</v>
      </c>
      <c r="M42" s="133"/>
      <c r="N42" s="136">
        <v>16</v>
      </c>
      <c r="O42" s="136">
        <v>34</v>
      </c>
      <c r="P42" s="136">
        <v>49</v>
      </c>
      <c r="Q42" s="12"/>
    </row>
    <row r="43" spans="1:17" x14ac:dyDescent="0.3">
      <c r="A43" s="222" t="s">
        <v>10</v>
      </c>
      <c r="B43" s="222"/>
      <c r="C43" s="222"/>
      <c r="D43" s="137">
        <v>43.4</v>
      </c>
      <c r="E43" s="134">
        <v>33.75</v>
      </c>
      <c r="F43" s="134">
        <v>98.26</v>
      </c>
      <c r="G43" s="134">
        <v>886.73</v>
      </c>
      <c r="H43" s="133"/>
      <c r="I43" s="135">
        <v>44</v>
      </c>
      <c r="J43" s="135">
        <v>33</v>
      </c>
      <c r="K43" s="135">
        <v>31</v>
      </c>
      <c r="L43" s="135">
        <v>34</v>
      </c>
      <c r="M43" s="133"/>
      <c r="N43" s="136">
        <v>20</v>
      </c>
      <c r="O43" s="136">
        <v>34</v>
      </c>
      <c r="P43" s="136">
        <v>44</v>
      </c>
      <c r="Q43" s="12"/>
    </row>
    <row r="44" spans="1:17" x14ac:dyDescent="0.3">
      <c r="A44" s="222" t="s">
        <v>15</v>
      </c>
      <c r="B44" s="222"/>
      <c r="C44" s="222"/>
      <c r="D44" s="134">
        <v>35.21</v>
      </c>
      <c r="E44" s="134">
        <v>31.39</v>
      </c>
      <c r="F44" s="134">
        <v>112.43</v>
      </c>
      <c r="G44" s="134">
        <v>879.83</v>
      </c>
      <c r="H44" s="133"/>
      <c r="I44" s="135">
        <v>36</v>
      </c>
      <c r="J44" s="135">
        <v>31</v>
      </c>
      <c r="K44" s="135">
        <v>35</v>
      </c>
      <c r="L44" s="135">
        <v>34</v>
      </c>
      <c r="M44" s="133"/>
      <c r="N44" s="136">
        <v>16</v>
      </c>
      <c r="O44" s="136">
        <v>32</v>
      </c>
      <c r="P44" s="136">
        <v>51</v>
      </c>
      <c r="Q44" s="12"/>
    </row>
    <row r="45" spans="1:17" x14ac:dyDescent="0.3">
      <c r="A45" s="222" t="s">
        <v>16</v>
      </c>
      <c r="B45" s="222"/>
      <c r="C45" s="222"/>
      <c r="D45" s="134">
        <v>38.08</v>
      </c>
      <c r="E45" s="134">
        <v>32.61</v>
      </c>
      <c r="F45" s="134">
        <v>97.33</v>
      </c>
      <c r="G45" s="134">
        <v>849.06</v>
      </c>
      <c r="H45" s="133"/>
      <c r="I45" s="135">
        <v>38</v>
      </c>
      <c r="J45" s="135">
        <v>32</v>
      </c>
      <c r="K45" s="135">
        <v>30</v>
      </c>
      <c r="L45" s="135">
        <v>33</v>
      </c>
      <c r="M45" s="133"/>
      <c r="N45" s="136">
        <v>18</v>
      </c>
      <c r="O45" s="136">
        <v>35</v>
      </c>
      <c r="P45" s="136">
        <v>46</v>
      </c>
      <c r="Q45" s="12"/>
    </row>
    <row r="46" spans="1:17" x14ac:dyDescent="0.3">
      <c r="A46" s="222" t="s">
        <v>17</v>
      </c>
      <c r="B46" s="222"/>
      <c r="C46" s="222"/>
      <c r="D46" s="134">
        <v>31.26</v>
      </c>
      <c r="E46" s="134">
        <v>31.37</v>
      </c>
      <c r="F46" s="134">
        <v>113.01</v>
      </c>
      <c r="G46" s="134">
        <v>867.26</v>
      </c>
      <c r="H46" s="133"/>
      <c r="I46" s="135">
        <v>32</v>
      </c>
      <c r="J46" s="135">
        <v>31</v>
      </c>
      <c r="K46" s="135">
        <v>35</v>
      </c>
      <c r="L46" s="135">
        <v>34</v>
      </c>
      <c r="M46" s="133"/>
      <c r="N46" s="136">
        <v>14</v>
      </c>
      <c r="O46" s="136">
        <v>33</v>
      </c>
      <c r="P46" s="136">
        <v>52</v>
      </c>
      <c r="Q46" s="12"/>
    </row>
    <row r="47" spans="1:17" x14ac:dyDescent="0.3">
      <c r="A47" s="222" t="s">
        <v>18</v>
      </c>
      <c r="B47" s="222"/>
      <c r="C47" s="222"/>
      <c r="D47" s="134">
        <v>34.58</v>
      </c>
      <c r="E47" s="134">
        <v>32.520000000000003</v>
      </c>
      <c r="F47" s="134">
        <v>112.08</v>
      </c>
      <c r="G47" s="134">
        <v>896.56</v>
      </c>
      <c r="H47" s="133"/>
      <c r="I47" s="135">
        <v>35</v>
      </c>
      <c r="J47" s="135">
        <v>32</v>
      </c>
      <c r="K47" s="135">
        <v>35</v>
      </c>
      <c r="L47" s="135">
        <v>35</v>
      </c>
      <c r="M47" s="133"/>
      <c r="N47" s="136">
        <v>15</v>
      </c>
      <c r="O47" s="136">
        <v>33</v>
      </c>
      <c r="P47" s="136">
        <v>50</v>
      </c>
      <c r="Q47" s="12"/>
    </row>
    <row r="48" spans="1:17" x14ac:dyDescent="0.3">
      <c r="A48" s="222" t="s">
        <v>19</v>
      </c>
      <c r="B48" s="222"/>
      <c r="C48" s="222"/>
      <c r="D48" s="134">
        <v>39.11</v>
      </c>
      <c r="E48" s="134">
        <v>30.08</v>
      </c>
      <c r="F48" s="134">
        <v>98.59</v>
      </c>
      <c r="G48" s="134">
        <v>832.85</v>
      </c>
      <c r="H48" s="133"/>
      <c r="I48" s="135">
        <v>40</v>
      </c>
      <c r="J48" s="135">
        <v>30</v>
      </c>
      <c r="K48" s="135">
        <v>31</v>
      </c>
      <c r="L48" s="135">
        <v>32</v>
      </c>
      <c r="M48" s="133"/>
      <c r="N48" s="136">
        <v>19</v>
      </c>
      <c r="O48" s="136">
        <v>33</v>
      </c>
      <c r="P48" s="136">
        <v>47</v>
      </c>
      <c r="Q48" s="12"/>
    </row>
    <row r="49" spans="1:17" x14ac:dyDescent="0.3">
      <c r="A49" s="222" t="s">
        <v>20</v>
      </c>
      <c r="B49" s="222"/>
      <c r="C49" s="222"/>
      <c r="D49" s="134">
        <v>29.48</v>
      </c>
      <c r="E49" s="134">
        <v>30.99</v>
      </c>
      <c r="F49" s="134">
        <v>113.33</v>
      </c>
      <c r="G49" s="137">
        <v>859.6</v>
      </c>
      <c r="H49" s="133"/>
      <c r="I49" s="135">
        <v>30</v>
      </c>
      <c r="J49" s="135">
        <v>31</v>
      </c>
      <c r="K49" s="135">
        <v>35</v>
      </c>
      <c r="L49" s="135">
        <v>33</v>
      </c>
      <c r="M49" s="133"/>
      <c r="N49" s="136">
        <v>14</v>
      </c>
      <c r="O49" s="136">
        <v>32</v>
      </c>
      <c r="P49" s="136">
        <v>53</v>
      </c>
      <c r="Q49" s="12"/>
    </row>
    <row r="50" spans="1:17" x14ac:dyDescent="0.3">
      <c r="A50" s="222" t="s">
        <v>21</v>
      </c>
      <c r="B50" s="222"/>
      <c r="C50" s="222"/>
      <c r="D50" s="134">
        <v>45.75</v>
      </c>
      <c r="E50" s="134">
        <v>32.049999999999997</v>
      </c>
      <c r="F50" s="134">
        <v>99.61</v>
      </c>
      <c r="G50" s="134">
        <v>887.18</v>
      </c>
      <c r="H50" s="133"/>
      <c r="I50" s="135">
        <v>46</v>
      </c>
      <c r="J50" s="135">
        <v>32</v>
      </c>
      <c r="K50" s="135">
        <v>31</v>
      </c>
      <c r="L50" s="135">
        <v>34</v>
      </c>
      <c r="M50" s="133"/>
      <c r="N50" s="136">
        <v>21</v>
      </c>
      <c r="O50" s="136">
        <v>33</v>
      </c>
      <c r="P50" s="136">
        <v>45</v>
      </c>
      <c r="Q50" s="12"/>
    </row>
    <row r="51" spans="1:17" x14ac:dyDescent="0.3">
      <c r="A51" s="222" t="s">
        <v>22</v>
      </c>
      <c r="B51" s="222"/>
      <c r="C51" s="222"/>
      <c r="D51" s="134">
        <v>30.54</v>
      </c>
      <c r="E51" s="134">
        <v>30.44</v>
      </c>
      <c r="F51" s="137">
        <v>108.1</v>
      </c>
      <c r="G51" s="134">
        <v>836.48</v>
      </c>
      <c r="H51" s="133"/>
      <c r="I51" s="135">
        <v>31</v>
      </c>
      <c r="J51" s="135">
        <v>30</v>
      </c>
      <c r="K51" s="135">
        <v>34</v>
      </c>
      <c r="L51" s="135">
        <v>32</v>
      </c>
      <c r="M51" s="133"/>
      <c r="N51" s="136">
        <v>15</v>
      </c>
      <c r="O51" s="136">
        <v>33</v>
      </c>
      <c r="P51" s="136">
        <v>52</v>
      </c>
      <c r="Q51" s="12"/>
    </row>
    <row r="52" spans="1:17" x14ac:dyDescent="0.3">
      <c r="A52" s="222" t="s">
        <v>23</v>
      </c>
      <c r="B52" s="222"/>
      <c r="C52" s="222"/>
      <c r="D52" s="134">
        <v>35.43</v>
      </c>
      <c r="E52" s="134">
        <v>32.46</v>
      </c>
      <c r="F52" s="134">
        <v>100.55</v>
      </c>
      <c r="G52" s="134">
        <v>847.55</v>
      </c>
      <c r="H52" s="133"/>
      <c r="I52" s="135">
        <v>36</v>
      </c>
      <c r="J52" s="135">
        <v>32</v>
      </c>
      <c r="K52" s="135">
        <v>31</v>
      </c>
      <c r="L52" s="135">
        <v>33</v>
      </c>
      <c r="M52" s="133"/>
      <c r="N52" s="136">
        <v>17</v>
      </c>
      <c r="O52" s="136">
        <v>34</v>
      </c>
      <c r="P52" s="136">
        <v>47</v>
      </c>
      <c r="Q52" s="12"/>
    </row>
    <row r="53" spans="1:17" x14ac:dyDescent="0.3">
      <c r="A53" s="222" t="s">
        <v>24</v>
      </c>
      <c r="B53" s="222"/>
      <c r="C53" s="222"/>
      <c r="D53" s="134">
        <v>30.48</v>
      </c>
      <c r="E53" s="134">
        <v>35.619999999999997</v>
      </c>
      <c r="F53" s="134">
        <v>98.27</v>
      </c>
      <c r="G53" s="134">
        <v>843.11</v>
      </c>
      <c r="H53" s="133"/>
      <c r="I53" s="135">
        <v>31</v>
      </c>
      <c r="J53" s="135">
        <v>35</v>
      </c>
      <c r="K53" s="135">
        <v>31</v>
      </c>
      <c r="L53" s="135">
        <v>33</v>
      </c>
      <c r="M53" s="133"/>
      <c r="N53" s="136">
        <v>14</v>
      </c>
      <c r="O53" s="136">
        <v>38</v>
      </c>
      <c r="P53" s="136">
        <v>47</v>
      </c>
      <c r="Q53" s="12"/>
    </row>
    <row r="54" spans="1:17" x14ac:dyDescent="0.3">
      <c r="A54" s="222" t="s">
        <v>72</v>
      </c>
      <c r="B54" s="222"/>
      <c r="C54" s="222"/>
      <c r="D54" s="134">
        <v>34.630000000000003</v>
      </c>
      <c r="E54" s="134">
        <v>32.28</v>
      </c>
      <c r="F54" s="134">
        <v>105.15</v>
      </c>
      <c r="G54" s="134">
        <v>860.66</v>
      </c>
      <c r="H54" s="133"/>
      <c r="I54" s="135">
        <v>35</v>
      </c>
      <c r="J54" s="135">
        <v>32</v>
      </c>
      <c r="K54" s="135">
        <v>33</v>
      </c>
      <c r="L54" s="135">
        <v>33</v>
      </c>
      <c r="M54" s="133"/>
      <c r="N54" s="136">
        <v>16</v>
      </c>
      <c r="O54" s="136">
        <v>34</v>
      </c>
      <c r="P54" s="136">
        <v>49</v>
      </c>
      <c r="Q54" s="12"/>
    </row>
    <row r="55" spans="1:17" ht="13.9" customHeight="1" x14ac:dyDescent="0.3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2"/>
    </row>
    <row r="56" spans="1:17" x14ac:dyDescent="0.3">
      <c r="A56" s="223" t="s">
        <v>14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12"/>
    </row>
    <row r="57" spans="1:17" ht="13.9" customHeight="1" x14ac:dyDescent="0.3">
      <c r="A57" s="224" t="s">
        <v>67</v>
      </c>
      <c r="B57" s="224"/>
      <c r="C57" s="224"/>
      <c r="D57" s="228" t="s">
        <v>30</v>
      </c>
      <c r="E57" s="228"/>
      <c r="F57" s="228"/>
      <c r="G57" s="224" t="s">
        <v>68</v>
      </c>
      <c r="H57" s="133"/>
      <c r="I57" s="222" t="s">
        <v>69</v>
      </c>
      <c r="J57" s="222"/>
      <c r="K57" s="222"/>
      <c r="L57" s="222"/>
      <c r="M57" s="133"/>
      <c r="N57" s="222" t="s">
        <v>70</v>
      </c>
      <c r="O57" s="222"/>
      <c r="P57" s="222"/>
      <c r="Q57" s="12"/>
    </row>
    <row r="58" spans="1:17" x14ac:dyDescent="0.3">
      <c r="A58" s="225"/>
      <c r="B58" s="226"/>
      <c r="C58" s="227"/>
      <c r="D58" s="172" t="s">
        <v>34</v>
      </c>
      <c r="E58" s="172" t="s">
        <v>35</v>
      </c>
      <c r="F58" s="172" t="s">
        <v>36</v>
      </c>
      <c r="G58" s="229"/>
      <c r="H58" s="133"/>
      <c r="I58" s="171" t="s">
        <v>34</v>
      </c>
      <c r="J58" s="171" t="s">
        <v>35</v>
      </c>
      <c r="K58" s="171" t="s">
        <v>36</v>
      </c>
      <c r="L58" s="171" t="s">
        <v>71</v>
      </c>
      <c r="M58" s="133"/>
      <c r="N58" s="171" t="s">
        <v>34</v>
      </c>
      <c r="O58" s="171" t="s">
        <v>35</v>
      </c>
      <c r="P58" s="171" t="s">
        <v>36</v>
      </c>
      <c r="Q58" s="12"/>
    </row>
    <row r="59" spans="1:17" x14ac:dyDescent="0.3">
      <c r="A59" s="222" t="s">
        <v>1</v>
      </c>
      <c r="B59" s="222"/>
      <c r="C59" s="222"/>
      <c r="D59" s="134">
        <v>8.73</v>
      </c>
      <c r="E59" s="134">
        <v>10.33</v>
      </c>
      <c r="F59" s="134">
        <v>30.17</v>
      </c>
      <c r="G59" s="134">
        <v>256.70999999999998</v>
      </c>
      <c r="H59" s="133"/>
      <c r="I59" s="135">
        <v>9</v>
      </c>
      <c r="J59" s="135">
        <v>10</v>
      </c>
      <c r="K59" s="135">
        <v>9</v>
      </c>
      <c r="L59" s="135">
        <v>10</v>
      </c>
      <c r="M59" s="133"/>
      <c r="N59" s="136">
        <v>14</v>
      </c>
      <c r="O59" s="136">
        <v>36</v>
      </c>
      <c r="P59" s="136">
        <v>47</v>
      </c>
      <c r="Q59" s="12"/>
    </row>
    <row r="60" spans="1:17" x14ac:dyDescent="0.3">
      <c r="A60" s="222" t="s">
        <v>2</v>
      </c>
      <c r="B60" s="222"/>
      <c r="C60" s="222"/>
      <c r="D60" s="134">
        <v>2.98</v>
      </c>
      <c r="E60" s="134">
        <v>0.46</v>
      </c>
      <c r="F60" s="134">
        <v>24.96</v>
      </c>
      <c r="G60" s="134">
        <v>128.63999999999999</v>
      </c>
      <c r="H60" s="133"/>
      <c r="I60" s="135">
        <v>3</v>
      </c>
      <c r="J60" s="139"/>
      <c r="K60" s="135">
        <v>8</v>
      </c>
      <c r="L60" s="135">
        <v>5</v>
      </c>
      <c r="M60" s="133"/>
      <c r="N60" s="136">
        <v>9</v>
      </c>
      <c r="O60" s="136">
        <v>3</v>
      </c>
      <c r="P60" s="136">
        <v>78</v>
      </c>
      <c r="Q60" s="12"/>
    </row>
    <row r="61" spans="1:17" x14ac:dyDescent="0.3">
      <c r="A61" s="222" t="s">
        <v>3</v>
      </c>
      <c r="B61" s="222"/>
      <c r="C61" s="222"/>
      <c r="D61" s="134">
        <v>8.2200000000000006</v>
      </c>
      <c r="E61" s="134">
        <v>5.63</v>
      </c>
      <c r="F61" s="134">
        <v>29.56</v>
      </c>
      <c r="G61" s="134">
        <v>209.73</v>
      </c>
      <c r="H61" s="133"/>
      <c r="I61" s="135">
        <v>8</v>
      </c>
      <c r="J61" s="135">
        <v>6</v>
      </c>
      <c r="K61" s="135">
        <v>9</v>
      </c>
      <c r="L61" s="135">
        <v>8</v>
      </c>
      <c r="M61" s="133"/>
      <c r="N61" s="136">
        <v>16</v>
      </c>
      <c r="O61" s="136">
        <v>24</v>
      </c>
      <c r="P61" s="136">
        <v>56</v>
      </c>
      <c r="Q61" s="12"/>
    </row>
    <row r="62" spans="1:17" x14ac:dyDescent="0.3">
      <c r="A62" s="222" t="s">
        <v>4</v>
      </c>
      <c r="B62" s="222"/>
      <c r="C62" s="222"/>
      <c r="D62" s="134">
        <v>4.62</v>
      </c>
      <c r="E62" s="134">
        <v>5.58</v>
      </c>
      <c r="F62" s="134">
        <v>51.05</v>
      </c>
      <c r="G62" s="134">
        <v>275.64999999999998</v>
      </c>
      <c r="H62" s="133"/>
      <c r="I62" s="135">
        <v>5</v>
      </c>
      <c r="J62" s="135">
        <v>6</v>
      </c>
      <c r="K62" s="135">
        <v>16</v>
      </c>
      <c r="L62" s="135">
        <v>11</v>
      </c>
      <c r="M62" s="133"/>
      <c r="N62" s="136">
        <v>7</v>
      </c>
      <c r="O62" s="136">
        <v>18</v>
      </c>
      <c r="P62" s="136">
        <v>74</v>
      </c>
      <c r="Q62" s="12"/>
    </row>
    <row r="63" spans="1:17" x14ac:dyDescent="0.3">
      <c r="A63" s="222" t="s">
        <v>5</v>
      </c>
      <c r="B63" s="222"/>
      <c r="C63" s="222"/>
      <c r="D63" s="134">
        <v>8.67</v>
      </c>
      <c r="E63" s="134">
        <v>5.33</v>
      </c>
      <c r="F63" s="134">
        <v>39.35</v>
      </c>
      <c r="G63" s="134">
        <v>256.35000000000002</v>
      </c>
      <c r="H63" s="133"/>
      <c r="I63" s="135">
        <v>9</v>
      </c>
      <c r="J63" s="135">
        <v>5</v>
      </c>
      <c r="K63" s="135">
        <v>12</v>
      </c>
      <c r="L63" s="135">
        <v>10</v>
      </c>
      <c r="M63" s="133"/>
      <c r="N63" s="136">
        <v>14</v>
      </c>
      <c r="O63" s="136">
        <v>19</v>
      </c>
      <c r="P63" s="136">
        <v>61</v>
      </c>
      <c r="Q63" s="12"/>
    </row>
    <row r="64" spans="1:17" x14ac:dyDescent="0.3">
      <c r="A64" s="222" t="s">
        <v>6</v>
      </c>
      <c r="B64" s="222"/>
      <c r="C64" s="222"/>
      <c r="D64" s="134">
        <v>2.48</v>
      </c>
      <c r="E64" s="134">
        <v>0.46</v>
      </c>
      <c r="F64" s="134">
        <v>27.02</v>
      </c>
      <c r="G64" s="134">
        <v>126.52</v>
      </c>
      <c r="H64" s="133"/>
      <c r="I64" s="135">
        <v>3</v>
      </c>
      <c r="J64" s="139"/>
      <c r="K64" s="135">
        <v>8</v>
      </c>
      <c r="L64" s="135">
        <v>5</v>
      </c>
      <c r="M64" s="133"/>
      <c r="N64" s="136">
        <v>8</v>
      </c>
      <c r="O64" s="136">
        <v>3</v>
      </c>
      <c r="P64" s="136">
        <v>85</v>
      </c>
      <c r="Q64" s="12"/>
    </row>
    <row r="65" spans="1:17" x14ac:dyDescent="0.3">
      <c r="A65" s="222" t="s">
        <v>7</v>
      </c>
      <c r="B65" s="222"/>
      <c r="C65" s="222"/>
      <c r="D65" s="134">
        <v>9.1300000000000008</v>
      </c>
      <c r="E65" s="134">
        <v>10.43</v>
      </c>
      <c r="F65" s="134">
        <v>27.77</v>
      </c>
      <c r="G65" s="134">
        <v>254.71</v>
      </c>
      <c r="H65" s="133"/>
      <c r="I65" s="135">
        <v>9</v>
      </c>
      <c r="J65" s="135">
        <v>10</v>
      </c>
      <c r="K65" s="135">
        <v>9</v>
      </c>
      <c r="L65" s="135">
        <v>10</v>
      </c>
      <c r="M65" s="133"/>
      <c r="N65" s="136">
        <v>14</v>
      </c>
      <c r="O65" s="136">
        <v>37</v>
      </c>
      <c r="P65" s="136">
        <v>44</v>
      </c>
      <c r="Q65" s="12"/>
    </row>
    <row r="66" spans="1:17" x14ac:dyDescent="0.3">
      <c r="A66" s="222" t="s">
        <v>8</v>
      </c>
      <c r="B66" s="222"/>
      <c r="C66" s="222"/>
      <c r="D66" s="137">
        <v>3.1</v>
      </c>
      <c r="E66" s="134">
        <v>0.38</v>
      </c>
      <c r="F66" s="134">
        <v>34.53</v>
      </c>
      <c r="G66" s="134">
        <v>159.54</v>
      </c>
      <c r="H66" s="133"/>
      <c r="I66" s="135">
        <v>3</v>
      </c>
      <c r="J66" s="139"/>
      <c r="K66" s="135">
        <v>11</v>
      </c>
      <c r="L66" s="135">
        <v>6</v>
      </c>
      <c r="M66" s="133"/>
      <c r="N66" s="136">
        <v>8</v>
      </c>
      <c r="O66" s="136">
        <v>2</v>
      </c>
      <c r="P66" s="136">
        <v>87</v>
      </c>
      <c r="Q66" s="12"/>
    </row>
    <row r="67" spans="1:17" x14ac:dyDescent="0.3">
      <c r="A67" s="222" t="s">
        <v>9</v>
      </c>
      <c r="B67" s="222"/>
      <c r="C67" s="222"/>
      <c r="D67" s="134">
        <v>8.2200000000000006</v>
      </c>
      <c r="E67" s="134">
        <v>5.63</v>
      </c>
      <c r="F67" s="134">
        <v>29.56</v>
      </c>
      <c r="G67" s="134">
        <v>209.73</v>
      </c>
      <c r="H67" s="133"/>
      <c r="I67" s="135">
        <v>8</v>
      </c>
      <c r="J67" s="135">
        <v>6</v>
      </c>
      <c r="K67" s="135">
        <v>9</v>
      </c>
      <c r="L67" s="135">
        <v>8</v>
      </c>
      <c r="M67" s="133"/>
      <c r="N67" s="136">
        <v>16</v>
      </c>
      <c r="O67" s="136">
        <v>24</v>
      </c>
      <c r="P67" s="136">
        <v>56</v>
      </c>
      <c r="Q67" s="12"/>
    </row>
    <row r="68" spans="1:17" x14ac:dyDescent="0.3">
      <c r="A68" s="222" t="s">
        <v>10</v>
      </c>
      <c r="B68" s="222"/>
      <c r="C68" s="222"/>
      <c r="D68" s="134">
        <v>3.23</v>
      </c>
      <c r="E68" s="134">
        <v>5.39</v>
      </c>
      <c r="F68" s="134">
        <v>34.270000000000003</v>
      </c>
      <c r="G68" s="134">
        <v>202.64</v>
      </c>
      <c r="H68" s="133"/>
      <c r="I68" s="135">
        <v>3</v>
      </c>
      <c r="J68" s="135">
        <v>5</v>
      </c>
      <c r="K68" s="135">
        <v>11</v>
      </c>
      <c r="L68" s="135">
        <v>8</v>
      </c>
      <c r="M68" s="133"/>
      <c r="N68" s="136">
        <v>6</v>
      </c>
      <c r="O68" s="136">
        <v>24</v>
      </c>
      <c r="P68" s="136">
        <v>68</v>
      </c>
      <c r="Q68" s="12"/>
    </row>
    <row r="69" spans="1:17" x14ac:dyDescent="0.3">
      <c r="A69" s="222" t="s">
        <v>15</v>
      </c>
      <c r="B69" s="222"/>
      <c r="C69" s="222"/>
      <c r="D69" s="134">
        <v>9.07</v>
      </c>
      <c r="E69" s="134">
        <v>5.33</v>
      </c>
      <c r="F69" s="134">
        <v>26.15</v>
      </c>
      <c r="G69" s="134">
        <v>206.35</v>
      </c>
      <c r="H69" s="133"/>
      <c r="I69" s="135">
        <v>9</v>
      </c>
      <c r="J69" s="135">
        <v>5</v>
      </c>
      <c r="K69" s="135">
        <v>8</v>
      </c>
      <c r="L69" s="135">
        <v>8</v>
      </c>
      <c r="M69" s="133"/>
      <c r="N69" s="136">
        <v>18</v>
      </c>
      <c r="O69" s="136">
        <v>23</v>
      </c>
      <c r="P69" s="136">
        <v>51</v>
      </c>
      <c r="Q69" s="12"/>
    </row>
    <row r="70" spans="1:17" x14ac:dyDescent="0.3">
      <c r="A70" s="222" t="s">
        <v>16</v>
      </c>
      <c r="B70" s="222"/>
      <c r="C70" s="222"/>
      <c r="D70" s="134">
        <v>2.68</v>
      </c>
      <c r="E70" s="134">
        <v>0.66</v>
      </c>
      <c r="F70" s="134">
        <v>32.619999999999997</v>
      </c>
      <c r="G70" s="134">
        <v>151.52000000000001</v>
      </c>
      <c r="H70" s="133"/>
      <c r="I70" s="135">
        <v>3</v>
      </c>
      <c r="J70" s="135">
        <v>1</v>
      </c>
      <c r="K70" s="135">
        <v>10</v>
      </c>
      <c r="L70" s="135">
        <v>6</v>
      </c>
      <c r="M70" s="133"/>
      <c r="N70" s="136">
        <v>7</v>
      </c>
      <c r="O70" s="136">
        <v>4</v>
      </c>
      <c r="P70" s="136">
        <v>86</v>
      </c>
      <c r="Q70" s="12"/>
    </row>
    <row r="71" spans="1:17" x14ac:dyDescent="0.3">
      <c r="A71" s="222" t="s">
        <v>17</v>
      </c>
      <c r="B71" s="222"/>
      <c r="C71" s="222"/>
      <c r="D71" s="134">
        <v>9.1300000000000008</v>
      </c>
      <c r="E71" s="134">
        <v>10.43</v>
      </c>
      <c r="F71" s="134">
        <v>27.77</v>
      </c>
      <c r="G71" s="134">
        <v>254.71</v>
      </c>
      <c r="H71" s="133"/>
      <c r="I71" s="135">
        <v>9</v>
      </c>
      <c r="J71" s="135">
        <v>10</v>
      </c>
      <c r="K71" s="135">
        <v>9</v>
      </c>
      <c r="L71" s="135">
        <v>10</v>
      </c>
      <c r="M71" s="133"/>
      <c r="N71" s="136">
        <v>14</v>
      </c>
      <c r="O71" s="136">
        <v>37</v>
      </c>
      <c r="P71" s="136">
        <v>44</v>
      </c>
      <c r="Q71" s="12"/>
    </row>
    <row r="72" spans="1:17" x14ac:dyDescent="0.3">
      <c r="A72" s="222" t="s">
        <v>18</v>
      </c>
      <c r="B72" s="222"/>
      <c r="C72" s="222"/>
      <c r="D72" s="134">
        <v>2.91</v>
      </c>
      <c r="E72" s="134">
        <v>0.38</v>
      </c>
      <c r="F72" s="134">
        <v>34.479999999999997</v>
      </c>
      <c r="G72" s="134">
        <v>158.79</v>
      </c>
      <c r="H72" s="133"/>
      <c r="I72" s="135">
        <v>3</v>
      </c>
      <c r="J72" s="139"/>
      <c r="K72" s="135">
        <v>11</v>
      </c>
      <c r="L72" s="135">
        <v>6</v>
      </c>
      <c r="M72" s="133"/>
      <c r="N72" s="136">
        <v>7</v>
      </c>
      <c r="O72" s="136">
        <v>2</v>
      </c>
      <c r="P72" s="136">
        <v>87</v>
      </c>
      <c r="Q72" s="12"/>
    </row>
    <row r="73" spans="1:17" x14ac:dyDescent="0.3">
      <c r="A73" s="222" t="s">
        <v>19</v>
      </c>
      <c r="B73" s="222"/>
      <c r="C73" s="222"/>
      <c r="D73" s="134">
        <v>8.7200000000000006</v>
      </c>
      <c r="E73" s="134">
        <v>5.53</v>
      </c>
      <c r="F73" s="134">
        <v>48.56</v>
      </c>
      <c r="G73" s="134">
        <v>285.73</v>
      </c>
      <c r="H73" s="133"/>
      <c r="I73" s="135">
        <v>9</v>
      </c>
      <c r="J73" s="135">
        <v>5</v>
      </c>
      <c r="K73" s="135">
        <v>15</v>
      </c>
      <c r="L73" s="135">
        <v>11</v>
      </c>
      <c r="M73" s="133"/>
      <c r="N73" s="136">
        <v>12</v>
      </c>
      <c r="O73" s="136">
        <v>17</v>
      </c>
      <c r="P73" s="136">
        <v>68</v>
      </c>
      <c r="Q73" s="12"/>
    </row>
    <row r="74" spans="1:17" x14ac:dyDescent="0.3">
      <c r="A74" s="222" t="s">
        <v>20</v>
      </c>
      <c r="B74" s="222"/>
      <c r="C74" s="222"/>
      <c r="D74" s="134">
        <v>3.59</v>
      </c>
      <c r="E74" s="134">
        <v>5.46</v>
      </c>
      <c r="F74" s="134">
        <v>30.83</v>
      </c>
      <c r="G74" s="137">
        <v>196.5</v>
      </c>
      <c r="H74" s="133"/>
      <c r="I74" s="135">
        <v>4</v>
      </c>
      <c r="J74" s="135">
        <v>5</v>
      </c>
      <c r="K74" s="135">
        <v>10</v>
      </c>
      <c r="L74" s="135">
        <v>8</v>
      </c>
      <c r="M74" s="133"/>
      <c r="N74" s="136">
        <v>7</v>
      </c>
      <c r="O74" s="136">
        <v>25</v>
      </c>
      <c r="P74" s="136">
        <v>63</v>
      </c>
      <c r="Q74" s="12"/>
    </row>
    <row r="75" spans="1:17" x14ac:dyDescent="0.3">
      <c r="A75" s="222" t="s">
        <v>21</v>
      </c>
      <c r="B75" s="222"/>
      <c r="C75" s="222"/>
      <c r="D75" s="134">
        <v>8.32</v>
      </c>
      <c r="E75" s="134">
        <v>5.63</v>
      </c>
      <c r="F75" s="137">
        <v>29.2</v>
      </c>
      <c r="G75" s="134">
        <v>211.85</v>
      </c>
      <c r="H75" s="133"/>
      <c r="I75" s="135">
        <v>8</v>
      </c>
      <c r="J75" s="135">
        <v>6</v>
      </c>
      <c r="K75" s="135">
        <v>9</v>
      </c>
      <c r="L75" s="135">
        <v>8</v>
      </c>
      <c r="M75" s="133"/>
      <c r="N75" s="136">
        <v>16</v>
      </c>
      <c r="O75" s="136">
        <v>24</v>
      </c>
      <c r="P75" s="136">
        <v>55</v>
      </c>
      <c r="Q75" s="12"/>
    </row>
    <row r="76" spans="1:17" x14ac:dyDescent="0.3">
      <c r="A76" s="222" t="s">
        <v>22</v>
      </c>
      <c r="B76" s="222"/>
      <c r="C76" s="222"/>
      <c r="D76" s="134">
        <v>3.95</v>
      </c>
      <c r="E76" s="134">
        <v>0.38</v>
      </c>
      <c r="F76" s="134">
        <v>36.74</v>
      </c>
      <c r="G76" s="134">
        <v>174.92</v>
      </c>
      <c r="H76" s="133"/>
      <c r="I76" s="135">
        <v>4</v>
      </c>
      <c r="J76" s="139"/>
      <c r="K76" s="135">
        <v>11</v>
      </c>
      <c r="L76" s="135">
        <v>7</v>
      </c>
      <c r="M76" s="133"/>
      <c r="N76" s="136">
        <v>9</v>
      </c>
      <c r="O76" s="136">
        <v>2</v>
      </c>
      <c r="P76" s="136">
        <v>84</v>
      </c>
      <c r="Q76" s="12"/>
    </row>
    <row r="77" spans="1:17" x14ac:dyDescent="0.3">
      <c r="A77" s="222" t="s">
        <v>23</v>
      </c>
      <c r="B77" s="222"/>
      <c r="C77" s="222"/>
      <c r="D77" s="134">
        <v>9.1300000000000008</v>
      </c>
      <c r="E77" s="134">
        <v>10.43</v>
      </c>
      <c r="F77" s="134">
        <v>27.77</v>
      </c>
      <c r="G77" s="134">
        <v>254.71</v>
      </c>
      <c r="H77" s="133"/>
      <c r="I77" s="135">
        <v>9</v>
      </c>
      <c r="J77" s="135">
        <v>10</v>
      </c>
      <c r="K77" s="135">
        <v>9</v>
      </c>
      <c r="L77" s="135">
        <v>10</v>
      </c>
      <c r="M77" s="133"/>
      <c r="N77" s="136">
        <v>14</v>
      </c>
      <c r="O77" s="136">
        <v>37</v>
      </c>
      <c r="P77" s="136">
        <v>44</v>
      </c>
      <c r="Q77" s="12"/>
    </row>
    <row r="78" spans="1:17" x14ac:dyDescent="0.3">
      <c r="A78" s="222" t="s">
        <v>24</v>
      </c>
      <c r="B78" s="222"/>
      <c r="C78" s="222"/>
      <c r="D78" s="134">
        <v>2.62</v>
      </c>
      <c r="E78" s="134">
        <v>0.39</v>
      </c>
      <c r="F78" s="137">
        <v>28.4</v>
      </c>
      <c r="G78" s="134">
        <v>134.78</v>
      </c>
      <c r="H78" s="133"/>
      <c r="I78" s="135">
        <v>3</v>
      </c>
      <c r="J78" s="139"/>
      <c r="K78" s="135">
        <v>9</v>
      </c>
      <c r="L78" s="135">
        <v>5</v>
      </c>
      <c r="M78" s="133"/>
      <c r="N78" s="136">
        <v>8</v>
      </c>
      <c r="O78" s="136">
        <v>3</v>
      </c>
      <c r="P78" s="136">
        <v>84</v>
      </c>
      <c r="Q78" s="12"/>
    </row>
    <row r="79" spans="1:17" x14ac:dyDescent="0.3">
      <c r="A79" s="222" t="s">
        <v>72</v>
      </c>
      <c r="B79" s="222"/>
      <c r="C79" s="222"/>
      <c r="D79" s="134">
        <v>5.98</v>
      </c>
      <c r="E79" s="134">
        <v>4.71</v>
      </c>
      <c r="F79" s="134">
        <v>32.54</v>
      </c>
      <c r="G79" s="137">
        <v>205.5</v>
      </c>
      <c r="H79" s="133"/>
      <c r="I79" s="135">
        <v>6</v>
      </c>
      <c r="J79" s="135">
        <v>5</v>
      </c>
      <c r="K79" s="135">
        <v>10</v>
      </c>
      <c r="L79" s="135">
        <v>8</v>
      </c>
      <c r="M79" s="133"/>
      <c r="N79" s="136">
        <v>12</v>
      </c>
      <c r="O79" s="136">
        <v>21</v>
      </c>
      <c r="P79" s="136">
        <v>63</v>
      </c>
      <c r="Q79" s="12"/>
    </row>
  </sheetData>
  <mergeCells count="83">
    <mergeCell ref="A75:C75"/>
    <mergeCell ref="A76:C76"/>
    <mergeCell ref="A77:C77"/>
    <mergeCell ref="A78:C78"/>
    <mergeCell ref="A79:C79"/>
    <mergeCell ref="A70:C70"/>
    <mergeCell ref="A71:C71"/>
    <mergeCell ref="A72:C72"/>
    <mergeCell ref="A73:C73"/>
    <mergeCell ref="A74:C74"/>
    <mergeCell ref="A65:C65"/>
    <mergeCell ref="A66:C66"/>
    <mergeCell ref="A67:C67"/>
    <mergeCell ref="A68:C68"/>
    <mergeCell ref="A69:C69"/>
    <mergeCell ref="A54:C54"/>
    <mergeCell ref="A56:P56"/>
    <mergeCell ref="A57:C58"/>
    <mergeCell ref="D57:F57"/>
    <mergeCell ref="G57:G58"/>
    <mergeCell ref="I57:L57"/>
    <mergeCell ref="N57:P57"/>
    <mergeCell ref="A49:C49"/>
    <mergeCell ref="A50:C50"/>
    <mergeCell ref="A51:C51"/>
    <mergeCell ref="A52:C52"/>
    <mergeCell ref="A53:C53"/>
    <mergeCell ref="A2:P2"/>
    <mergeCell ref="A4:C4"/>
    <mergeCell ref="A6:P6"/>
    <mergeCell ref="A7:C8"/>
    <mergeCell ref="D7:F7"/>
    <mergeCell ref="G7:G8"/>
    <mergeCell ref="I7:L7"/>
    <mergeCell ref="N7:P7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39:C39"/>
    <mergeCell ref="A40:C40"/>
    <mergeCell ref="A41:C41"/>
    <mergeCell ref="A42:C42"/>
    <mergeCell ref="A48:C48"/>
    <mergeCell ref="A43:C43"/>
    <mergeCell ref="A44:C44"/>
    <mergeCell ref="A45:C45"/>
    <mergeCell ref="A46:C46"/>
    <mergeCell ref="A47:C47"/>
    <mergeCell ref="A34:C34"/>
    <mergeCell ref="A35:C35"/>
    <mergeCell ref="A36:C36"/>
    <mergeCell ref="A37:C37"/>
    <mergeCell ref="A38:C38"/>
    <mergeCell ref="A9:C9"/>
    <mergeCell ref="A10:C10"/>
    <mergeCell ref="A11:C11"/>
    <mergeCell ref="A12:C12"/>
    <mergeCell ref="A13:C13"/>
    <mergeCell ref="A64:C64"/>
    <mergeCell ref="A59:C59"/>
    <mergeCell ref="A60:C60"/>
    <mergeCell ref="A61:C61"/>
    <mergeCell ref="A62:C62"/>
    <mergeCell ref="A63:C63"/>
  </mergeCells>
  <pageMargins left="0.7" right="0.7" top="0.75" bottom="0.75" header="0.3" footer="0.3"/>
  <pageSetup paperSize="9" scale="56" orientation="landscape" verticalDpi="300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98"/>
  <sheetViews>
    <sheetView zoomScale="90" zoomScaleNormal="90" workbookViewId="0">
      <selection activeCell="J11" sqref="J11"/>
    </sheetView>
  </sheetViews>
  <sheetFormatPr defaultRowHeight="16.5" x14ac:dyDescent="0.3"/>
  <cols>
    <col min="1" max="1" width="4.85546875" style="6" customWidth="1"/>
    <col min="2" max="2" width="25.85546875" style="6" customWidth="1"/>
    <col min="3" max="3" width="9.5703125" style="6" customWidth="1"/>
    <col min="4" max="4" width="25.28515625" style="6" customWidth="1"/>
    <col min="5" max="5" width="7.5703125" style="6" customWidth="1"/>
    <col min="6" max="6" width="20.5703125" style="6" customWidth="1"/>
    <col min="7" max="7" width="7.28515625" style="6" customWidth="1"/>
    <col min="8" max="8" width="18.5703125" style="6" customWidth="1"/>
    <col min="9" max="9" width="7.42578125" style="6" customWidth="1"/>
    <col min="10" max="10" width="22.28515625" style="6" customWidth="1"/>
    <col min="11" max="1024" width="8" style="6" customWidth="1"/>
    <col min="1025" max="16384" width="9.140625" style="84"/>
  </cols>
  <sheetData>
    <row r="1" spans="1:1024" x14ac:dyDescent="0.3">
      <c r="A1" s="84"/>
      <c r="B1" s="85"/>
      <c r="C1" s="85"/>
      <c r="D1" s="85"/>
      <c r="E1" s="85"/>
      <c r="F1" s="85"/>
      <c r="G1" s="85"/>
      <c r="H1" s="85"/>
      <c r="I1" s="85"/>
      <c r="K1" s="86" t="s">
        <v>298</v>
      </c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  <c r="JM1" s="84"/>
      <c r="JN1" s="84"/>
      <c r="JO1" s="84"/>
      <c r="JP1" s="84"/>
      <c r="JQ1" s="84"/>
      <c r="JR1" s="84"/>
      <c r="JS1" s="84"/>
      <c r="JT1" s="84"/>
      <c r="JU1" s="84"/>
      <c r="JV1" s="84"/>
      <c r="JW1" s="84"/>
      <c r="JX1" s="84"/>
      <c r="JY1" s="84"/>
      <c r="JZ1" s="84"/>
      <c r="KA1" s="84"/>
      <c r="KB1" s="84"/>
      <c r="KC1" s="84"/>
      <c r="KD1" s="84"/>
      <c r="KE1" s="84"/>
      <c r="KF1" s="84"/>
      <c r="KG1" s="84"/>
      <c r="KH1" s="84"/>
      <c r="KI1" s="84"/>
      <c r="KJ1" s="84"/>
      <c r="KK1" s="84"/>
      <c r="KL1" s="84"/>
      <c r="KM1" s="84"/>
      <c r="KN1" s="84"/>
      <c r="KO1" s="84"/>
      <c r="KP1" s="84"/>
      <c r="KQ1" s="84"/>
      <c r="KR1" s="84"/>
      <c r="KS1" s="84"/>
      <c r="KT1" s="84"/>
      <c r="KU1" s="84"/>
      <c r="KV1" s="84"/>
      <c r="KW1" s="84"/>
      <c r="KX1" s="84"/>
      <c r="KY1" s="84"/>
      <c r="KZ1" s="84"/>
      <c r="LA1" s="84"/>
      <c r="LB1" s="84"/>
      <c r="LC1" s="84"/>
      <c r="LD1" s="84"/>
      <c r="LE1" s="84"/>
      <c r="LF1" s="84"/>
      <c r="LG1" s="84"/>
      <c r="LH1" s="84"/>
      <c r="LI1" s="84"/>
      <c r="LJ1" s="84"/>
      <c r="LK1" s="84"/>
      <c r="LL1" s="84"/>
      <c r="LM1" s="84"/>
      <c r="LN1" s="84"/>
      <c r="LO1" s="84"/>
      <c r="LP1" s="84"/>
      <c r="LQ1" s="84"/>
      <c r="LR1" s="84"/>
      <c r="LS1" s="84"/>
      <c r="LT1" s="84"/>
      <c r="LU1" s="84"/>
      <c r="LV1" s="84"/>
      <c r="LW1" s="84"/>
      <c r="LX1" s="84"/>
      <c r="LY1" s="84"/>
      <c r="LZ1" s="84"/>
      <c r="MA1" s="84"/>
      <c r="MB1" s="84"/>
      <c r="MC1" s="84"/>
      <c r="MD1" s="84"/>
      <c r="ME1" s="84"/>
      <c r="MF1" s="84"/>
      <c r="MG1" s="84"/>
      <c r="MH1" s="84"/>
      <c r="MI1" s="84"/>
      <c r="MJ1" s="84"/>
      <c r="MK1" s="84"/>
      <c r="ML1" s="84"/>
      <c r="MM1" s="84"/>
      <c r="MN1" s="84"/>
      <c r="MO1" s="84"/>
      <c r="MP1" s="84"/>
      <c r="MQ1" s="84"/>
      <c r="MR1" s="84"/>
      <c r="MS1" s="84"/>
      <c r="MT1" s="84"/>
      <c r="MU1" s="84"/>
      <c r="MV1" s="84"/>
      <c r="MW1" s="84"/>
      <c r="MX1" s="84"/>
      <c r="MY1" s="84"/>
      <c r="MZ1" s="84"/>
      <c r="NA1" s="84"/>
      <c r="NB1" s="84"/>
      <c r="NC1" s="84"/>
      <c r="ND1" s="84"/>
      <c r="NE1" s="84"/>
      <c r="NF1" s="84"/>
      <c r="NG1" s="84"/>
      <c r="NH1" s="84"/>
      <c r="NI1" s="84"/>
      <c r="NJ1" s="84"/>
      <c r="NK1" s="84"/>
      <c r="NL1" s="84"/>
      <c r="NM1" s="84"/>
      <c r="NN1" s="84"/>
      <c r="NO1" s="84"/>
      <c r="NP1" s="84"/>
      <c r="NQ1" s="84"/>
      <c r="NR1" s="84"/>
      <c r="NS1" s="84"/>
      <c r="NT1" s="84"/>
      <c r="NU1" s="84"/>
      <c r="NV1" s="84"/>
      <c r="NW1" s="84"/>
      <c r="NX1" s="84"/>
      <c r="NY1" s="84"/>
      <c r="NZ1" s="84"/>
      <c r="OA1" s="84"/>
      <c r="OB1" s="84"/>
      <c r="OC1" s="84"/>
      <c r="OD1" s="84"/>
      <c r="OE1" s="84"/>
      <c r="OF1" s="84"/>
      <c r="OG1" s="84"/>
      <c r="OH1" s="84"/>
      <c r="OI1" s="84"/>
      <c r="OJ1" s="84"/>
      <c r="OK1" s="84"/>
      <c r="OL1" s="84"/>
      <c r="OM1" s="84"/>
      <c r="ON1" s="84"/>
      <c r="OO1" s="84"/>
      <c r="OP1" s="84"/>
      <c r="OQ1" s="84"/>
      <c r="OR1" s="84"/>
      <c r="OS1" s="84"/>
      <c r="OT1" s="84"/>
      <c r="OU1" s="84"/>
      <c r="OV1" s="84"/>
      <c r="OW1" s="84"/>
      <c r="OX1" s="84"/>
      <c r="OY1" s="84"/>
      <c r="OZ1" s="84"/>
      <c r="PA1" s="84"/>
      <c r="PB1" s="84"/>
      <c r="PC1" s="84"/>
      <c r="PD1" s="84"/>
      <c r="PE1" s="84"/>
      <c r="PF1" s="84"/>
      <c r="PG1" s="84"/>
      <c r="PH1" s="84"/>
      <c r="PI1" s="84"/>
      <c r="PJ1" s="84"/>
      <c r="PK1" s="84"/>
      <c r="PL1" s="84"/>
      <c r="PM1" s="84"/>
      <c r="PN1" s="84"/>
      <c r="PO1" s="84"/>
      <c r="PP1" s="84"/>
      <c r="PQ1" s="84"/>
      <c r="PR1" s="84"/>
      <c r="PS1" s="84"/>
      <c r="PT1" s="84"/>
      <c r="PU1" s="84"/>
      <c r="PV1" s="84"/>
      <c r="PW1" s="84"/>
      <c r="PX1" s="84"/>
      <c r="PY1" s="84"/>
      <c r="PZ1" s="84"/>
      <c r="QA1" s="84"/>
      <c r="QB1" s="84"/>
      <c r="QC1" s="84"/>
      <c r="QD1" s="84"/>
      <c r="QE1" s="84"/>
      <c r="QF1" s="84"/>
      <c r="QG1" s="84"/>
      <c r="QH1" s="84"/>
      <c r="QI1" s="84"/>
      <c r="QJ1" s="84"/>
      <c r="QK1" s="84"/>
      <c r="QL1" s="84"/>
      <c r="QM1" s="84"/>
      <c r="QN1" s="84"/>
      <c r="QO1" s="84"/>
      <c r="QP1" s="84"/>
      <c r="QQ1" s="84"/>
      <c r="QR1" s="84"/>
      <c r="QS1" s="84"/>
      <c r="QT1" s="84"/>
      <c r="QU1" s="84"/>
      <c r="QV1" s="84"/>
      <c r="QW1" s="84"/>
      <c r="QX1" s="84"/>
      <c r="QY1" s="84"/>
      <c r="QZ1" s="84"/>
      <c r="RA1" s="84"/>
      <c r="RB1" s="84"/>
      <c r="RC1" s="84"/>
      <c r="RD1" s="84"/>
      <c r="RE1" s="84"/>
      <c r="RF1" s="84"/>
      <c r="RG1" s="84"/>
      <c r="RH1" s="84"/>
      <c r="RI1" s="84"/>
      <c r="RJ1" s="84"/>
      <c r="RK1" s="84"/>
      <c r="RL1" s="84"/>
      <c r="RM1" s="84"/>
      <c r="RN1" s="84"/>
      <c r="RO1" s="84"/>
      <c r="RP1" s="84"/>
      <c r="RQ1" s="84"/>
      <c r="RR1" s="84"/>
      <c r="RS1" s="84"/>
      <c r="RT1" s="84"/>
      <c r="RU1" s="84"/>
      <c r="RV1" s="84"/>
      <c r="RW1" s="84"/>
      <c r="RX1" s="84"/>
      <c r="RY1" s="84"/>
      <c r="RZ1" s="84"/>
      <c r="SA1" s="84"/>
      <c r="SB1" s="84"/>
      <c r="SC1" s="84"/>
      <c r="SD1" s="84"/>
      <c r="SE1" s="84"/>
      <c r="SF1" s="84"/>
      <c r="SG1" s="84"/>
      <c r="SH1" s="84"/>
      <c r="SI1" s="84"/>
      <c r="SJ1" s="84"/>
      <c r="SK1" s="84"/>
      <c r="SL1" s="84"/>
      <c r="SM1" s="84"/>
      <c r="SN1" s="84"/>
      <c r="SO1" s="84"/>
      <c r="SP1" s="84"/>
      <c r="SQ1" s="84"/>
      <c r="SR1" s="84"/>
      <c r="SS1" s="84"/>
      <c r="ST1" s="84"/>
      <c r="SU1" s="84"/>
      <c r="SV1" s="84"/>
      <c r="SW1" s="84"/>
      <c r="SX1" s="84"/>
      <c r="SY1" s="84"/>
      <c r="SZ1" s="84"/>
      <c r="TA1" s="84"/>
      <c r="TB1" s="84"/>
      <c r="TC1" s="84"/>
      <c r="TD1" s="84"/>
      <c r="TE1" s="84"/>
      <c r="TF1" s="84"/>
      <c r="TG1" s="84"/>
      <c r="TH1" s="84"/>
      <c r="TI1" s="84"/>
      <c r="TJ1" s="84"/>
      <c r="TK1" s="84"/>
      <c r="TL1" s="84"/>
      <c r="TM1" s="84"/>
      <c r="TN1" s="84"/>
      <c r="TO1" s="84"/>
      <c r="TP1" s="84"/>
      <c r="TQ1" s="84"/>
      <c r="TR1" s="84"/>
      <c r="TS1" s="84"/>
      <c r="TT1" s="84"/>
      <c r="TU1" s="84"/>
      <c r="TV1" s="84"/>
      <c r="TW1" s="84"/>
      <c r="TX1" s="84"/>
      <c r="TY1" s="84"/>
      <c r="TZ1" s="84"/>
      <c r="UA1" s="84"/>
      <c r="UB1" s="84"/>
      <c r="UC1" s="84"/>
      <c r="UD1" s="84"/>
      <c r="UE1" s="84"/>
      <c r="UF1" s="84"/>
      <c r="UG1" s="84"/>
      <c r="UH1" s="84"/>
      <c r="UI1" s="84"/>
      <c r="UJ1" s="84"/>
      <c r="UK1" s="84"/>
      <c r="UL1" s="84"/>
      <c r="UM1" s="84"/>
      <c r="UN1" s="84"/>
      <c r="UO1" s="84"/>
      <c r="UP1" s="84"/>
      <c r="UQ1" s="84"/>
      <c r="UR1" s="84"/>
      <c r="US1" s="84"/>
      <c r="UT1" s="84"/>
      <c r="UU1" s="84"/>
      <c r="UV1" s="84"/>
      <c r="UW1" s="84"/>
      <c r="UX1" s="84"/>
      <c r="UY1" s="84"/>
      <c r="UZ1" s="84"/>
      <c r="VA1" s="84"/>
      <c r="VB1" s="84"/>
      <c r="VC1" s="84"/>
      <c r="VD1" s="84"/>
      <c r="VE1" s="84"/>
      <c r="VF1" s="84"/>
      <c r="VG1" s="84"/>
      <c r="VH1" s="84"/>
      <c r="VI1" s="84"/>
      <c r="VJ1" s="84"/>
      <c r="VK1" s="84"/>
      <c r="VL1" s="84"/>
      <c r="VM1" s="84"/>
      <c r="VN1" s="84"/>
      <c r="VO1" s="84"/>
      <c r="VP1" s="84"/>
      <c r="VQ1" s="84"/>
      <c r="VR1" s="84"/>
      <c r="VS1" s="84"/>
      <c r="VT1" s="84"/>
      <c r="VU1" s="84"/>
      <c r="VV1" s="84"/>
      <c r="VW1" s="84"/>
      <c r="VX1" s="84"/>
      <c r="VY1" s="84"/>
      <c r="VZ1" s="84"/>
      <c r="WA1" s="84"/>
      <c r="WB1" s="84"/>
      <c r="WC1" s="84"/>
      <c r="WD1" s="84"/>
      <c r="WE1" s="84"/>
      <c r="WF1" s="84"/>
      <c r="WG1" s="84"/>
      <c r="WH1" s="84"/>
      <c r="WI1" s="84"/>
      <c r="WJ1" s="84"/>
      <c r="WK1" s="84"/>
      <c r="WL1" s="84"/>
      <c r="WM1" s="84"/>
      <c r="WN1" s="84"/>
      <c r="WO1" s="84"/>
      <c r="WP1" s="84"/>
      <c r="WQ1" s="84"/>
      <c r="WR1" s="84"/>
      <c r="WS1" s="84"/>
      <c r="WT1" s="84"/>
      <c r="WU1" s="84"/>
      <c r="WV1" s="84"/>
      <c r="WW1" s="84"/>
      <c r="WX1" s="84"/>
      <c r="WY1" s="84"/>
      <c r="WZ1" s="84"/>
      <c r="XA1" s="84"/>
      <c r="XB1" s="84"/>
      <c r="XC1" s="84"/>
      <c r="XD1" s="84"/>
      <c r="XE1" s="84"/>
      <c r="XF1" s="84"/>
      <c r="XG1" s="84"/>
      <c r="XH1" s="84"/>
      <c r="XI1" s="84"/>
      <c r="XJ1" s="84"/>
      <c r="XK1" s="84"/>
      <c r="XL1" s="84"/>
      <c r="XM1" s="84"/>
      <c r="XN1" s="84"/>
      <c r="XO1" s="84"/>
      <c r="XP1" s="84"/>
      <c r="XQ1" s="84"/>
      <c r="XR1" s="84"/>
      <c r="XS1" s="84"/>
      <c r="XT1" s="84"/>
      <c r="XU1" s="84"/>
      <c r="XV1" s="84"/>
      <c r="XW1" s="84"/>
      <c r="XX1" s="84"/>
      <c r="XY1" s="84"/>
      <c r="XZ1" s="84"/>
      <c r="YA1" s="84"/>
      <c r="YB1" s="84"/>
      <c r="YC1" s="84"/>
      <c r="YD1" s="84"/>
      <c r="YE1" s="84"/>
      <c r="YF1" s="84"/>
      <c r="YG1" s="84"/>
      <c r="YH1" s="84"/>
      <c r="YI1" s="84"/>
      <c r="YJ1" s="84"/>
      <c r="YK1" s="84"/>
      <c r="YL1" s="84"/>
      <c r="YM1" s="84"/>
      <c r="YN1" s="84"/>
      <c r="YO1" s="84"/>
      <c r="YP1" s="84"/>
      <c r="YQ1" s="84"/>
      <c r="YR1" s="84"/>
      <c r="YS1" s="84"/>
      <c r="YT1" s="84"/>
      <c r="YU1" s="84"/>
      <c r="YV1" s="84"/>
      <c r="YW1" s="84"/>
      <c r="YX1" s="84"/>
      <c r="YY1" s="84"/>
      <c r="YZ1" s="84"/>
      <c r="ZA1" s="84"/>
      <c r="ZB1" s="84"/>
      <c r="ZC1" s="84"/>
      <c r="ZD1" s="84"/>
      <c r="ZE1" s="84"/>
      <c r="ZF1" s="84"/>
      <c r="ZG1" s="84"/>
      <c r="ZH1" s="84"/>
      <c r="ZI1" s="84"/>
      <c r="ZJ1" s="84"/>
      <c r="ZK1" s="84"/>
      <c r="ZL1" s="84"/>
      <c r="ZM1" s="84"/>
      <c r="ZN1" s="84"/>
      <c r="ZO1" s="84"/>
      <c r="ZP1" s="84"/>
      <c r="ZQ1" s="84"/>
      <c r="ZR1" s="84"/>
      <c r="ZS1" s="84"/>
      <c r="ZT1" s="84"/>
      <c r="ZU1" s="84"/>
      <c r="ZV1" s="84"/>
      <c r="ZW1" s="84"/>
      <c r="ZX1" s="84"/>
      <c r="ZY1" s="84"/>
      <c r="ZZ1" s="84"/>
      <c r="AAA1" s="84"/>
      <c r="AAB1" s="84"/>
      <c r="AAC1" s="84"/>
      <c r="AAD1" s="84"/>
      <c r="AAE1" s="84"/>
      <c r="AAF1" s="84"/>
      <c r="AAG1" s="84"/>
      <c r="AAH1" s="84"/>
      <c r="AAI1" s="84"/>
      <c r="AAJ1" s="84"/>
      <c r="AAK1" s="84"/>
      <c r="AAL1" s="84"/>
      <c r="AAM1" s="84"/>
      <c r="AAN1" s="84"/>
      <c r="AAO1" s="84"/>
      <c r="AAP1" s="84"/>
      <c r="AAQ1" s="84"/>
      <c r="AAR1" s="84"/>
      <c r="AAS1" s="84"/>
      <c r="AAT1" s="84"/>
      <c r="AAU1" s="84"/>
      <c r="AAV1" s="84"/>
      <c r="AAW1" s="84"/>
      <c r="AAX1" s="84"/>
      <c r="AAY1" s="84"/>
      <c r="AAZ1" s="84"/>
      <c r="ABA1" s="84"/>
      <c r="ABB1" s="84"/>
      <c r="ABC1" s="84"/>
      <c r="ABD1" s="84"/>
      <c r="ABE1" s="84"/>
      <c r="ABF1" s="84"/>
      <c r="ABG1" s="84"/>
      <c r="ABH1" s="84"/>
      <c r="ABI1" s="84"/>
      <c r="ABJ1" s="84"/>
      <c r="ABK1" s="84"/>
      <c r="ABL1" s="84"/>
      <c r="ABM1" s="84"/>
      <c r="ABN1" s="84"/>
      <c r="ABO1" s="84"/>
      <c r="ABP1" s="84"/>
      <c r="ABQ1" s="84"/>
      <c r="ABR1" s="84"/>
      <c r="ABS1" s="84"/>
      <c r="ABT1" s="84"/>
      <c r="ABU1" s="84"/>
      <c r="ABV1" s="84"/>
      <c r="ABW1" s="84"/>
      <c r="ABX1" s="84"/>
      <c r="ABY1" s="84"/>
      <c r="ABZ1" s="84"/>
      <c r="ACA1" s="84"/>
      <c r="ACB1" s="84"/>
      <c r="ACC1" s="84"/>
      <c r="ACD1" s="84"/>
      <c r="ACE1" s="84"/>
      <c r="ACF1" s="84"/>
      <c r="ACG1" s="84"/>
      <c r="ACH1" s="84"/>
      <c r="ACI1" s="84"/>
      <c r="ACJ1" s="84"/>
      <c r="ACK1" s="84"/>
      <c r="ACL1" s="84"/>
      <c r="ACM1" s="84"/>
      <c r="ACN1" s="84"/>
      <c r="ACO1" s="84"/>
      <c r="ACP1" s="84"/>
      <c r="ACQ1" s="84"/>
      <c r="ACR1" s="84"/>
      <c r="ACS1" s="84"/>
      <c r="ACT1" s="84"/>
      <c r="ACU1" s="84"/>
      <c r="ACV1" s="84"/>
      <c r="ACW1" s="84"/>
      <c r="ACX1" s="84"/>
      <c r="ACY1" s="84"/>
      <c r="ACZ1" s="84"/>
      <c r="ADA1" s="84"/>
      <c r="ADB1" s="84"/>
      <c r="ADC1" s="84"/>
      <c r="ADD1" s="84"/>
      <c r="ADE1" s="84"/>
      <c r="ADF1" s="84"/>
      <c r="ADG1" s="84"/>
      <c r="ADH1" s="84"/>
      <c r="ADI1" s="84"/>
      <c r="ADJ1" s="84"/>
      <c r="ADK1" s="84"/>
      <c r="ADL1" s="84"/>
      <c r="ADM1" s="84"/>
      <c r="ADN1" s="84"/>
      <c r="ADO1" s="84"/>
      <c r="ADP1" s="84"/>
      <c r="ADQ1" s="84"/>
      <c r="ADR1" s="84"/>
      <c r="ADS1" s="84"/>
      <c r="ADT1" s="84"/>
      <c r="ADU1" s="84"/>
      <c r="ADV1" s="84"/>
      <c r="ADW1" s="84"/>
      <c r="ADX1" s="84"/>
      <c r="ADY1" s="84"/>
      <c r="ADZ1" s="84"/>
      <c r="AEA1" s="84"/>
      <c r="AEB1" s="84"/>
      <c r="AEC1" s="84"/>
      <c r="AED1" s="84"/>
      <c r="AEE1" s="84"/>
      <c r="AEF1" s="84"/>
      <c r="AEG1" s="84"/>
      <c r="AEH1" s="84"/>
      <c r="AEI1" s="84"/>
      <c r="AEJ1" s="84"/>
      <c r="AEK1" s="84"/>
      <c r="AEL1" s="84"/>
      <c r="AEM1" s="84"/>
      <c r="AEN1" s="84"/>
      <c r="AEO1" s="84"/>
      <c r="AEP1" s="84"/>
      <c r="AEQ1" s="84"/>
      <c r="AER1" s="84"/>
      <c r="AES1" s="84"/>
      <c r="AET1" s="84"/>
      <c r="AEU1" s="84"/>
      <c r="AEV1" s="84"/>
      <c r="AEW1" s="84"/>
      <c r="AEX1" s="84"/>
      <c r="AEY1" s="84"/>
      <c r="AEZ1" s="84"/>
      <c r="AFA1" s="84"/>
      <c r="AFB1" s="84"/>
      <c r="AFC1" s="84"/>
      <c r="AFD1" s="84"/>
      <c r="AFE1" s="84"/>
      <c r="AFF1" s="84"/>
      <c r="AFG1" s="84"/>
      <c r="AFH1" s="84"/>
      <c r="AFI1" s="84"/>
      <c r="AFJ1" s="84"/>
      <c r="AFK1" s="84"/>
      <c r="AFL1" s="84"/>
      <c r="AFM1" s="84"/>
      <c r="AFN1" s="84"/>
      <c r="AFO1" s="84"/>
      <c r="AFP1" s="84"/>
      <c r="AFQ1" s="84"/>
      <c r="AFR1" s="84"/>
      <c r="AFS1" s="84"/>
      <c r="AFT1" s="84"/>
      <c r="AFU1" s="84"/>
      <c r="AFV1" s="84"/>
      <c r="AFW1" s="84"/>
      <c r="AFX1" s="84"/>
      <c r="AFY1" s="84"/>
      <c r="AFZ1" s="84"/>
      <c r="AGA1" s="84"/>
      <c r="AGB1" s="84"/>
      <c r="AGC1" s="84"/>
      <c r="AGD1" s="84"/>
      <c r="AGE1" s="84"/>
      <c r="AGF1" s="84"/>
      <c r="AGG1" s="84"/>
      <c r="AGH1" s="84"/>
      <c r="AGI1" s="84"/>
      <c r="AGJ1" s="84"/>
      <c r="AGK1" s="84"/>
      <c r="AGL1" s="84"/>
      <c r="AGM1" s="84"/>
      <c r="AGN1" s="84"/>
      <c r="AGO1" s="84"/>
      <c r="AGP1" s="84"/>
      <c r="AGQ1" s="84"/>
      <c r="AGR1" s="84"/>
      <c r="AGS1" s="84"/>
      <c r="AGT1" s="84"/>
      <c r="AGU1" s="84"/>
      <c r="AGV1" s="84"/>
      <c r="AGW1" s="84"/>
      <c r="AGX1" s="84"/>
      <c r="AGY1" s="84"/>
      <c r="AGZ1" s="84"/>
      <c r="AHA1" s="84"/>
      <c r="AHB1" s="84"/>
      <c r="AHC1" s="84"/>
      <c r="AHD1" s="84"/>
      <c r="AHE1" s="84"/>
      <c r="AHF1" s="84"/>
      <c r="AHG1" s="84"/>
      <c r="AHH1" s="84"/>
      <c r="AHI1" s="84"/>
      <c r="AHJ1" s="84"/>
      <c r="AHK1" s="84"/>
      <c r="AHL1" s="84"/>
      <c r="AHM1" s="84"/>
      <c r="AHN1" s="84"/>
      <c r="AHO1" s="84"/>
      <c r="AHP1" s="84"/>
      <c r="AHQ1" s="84"/>
      <c r="AHR1" s="84"/>
      <c r="AHS1" s="84"/>
      <c r="AHT1" s="84"/>
      <c r="AHU1" s="84"/>
      <c r="AHV1" s="84"/>
      <c r="AHW1" s="84"/>
      <c r="AHX1" s="84"/>
      <c r="AHY1" s="84"/>
      <c r="AHZ1" s="84"/>
      <c r="AIA1" s="84"/>
      <c r="AIB1" s="84"/>
      <c r="AIC1" s="84"/>
      <c r="AID1" s="84"/>
      <c r="AIE1" s="84"/>
      <c r="AIF1" s="84"/>
      <c r="AIG1" s="84"/>
      <c r="AIH1" s="84"/>
      <c r="AII1" s="84"/>
      <c r="AIJ1" s="84"/>
      <c r="AIK1" s="84"/>
      <c r="AIL1" s="84"/>
      <c r="AIM1" s="84"/>
      <c r="AIN1" s="84"/>
      <c r="AIO1" s="84"/>
      <c r="AIP1" s="84"/>
      <c r="AIQ1" s="84"/>
      <c r="AIR1" s="84"/>
      <c r="AIS1" s="84"/>
      <c r="AIT1" s="84"/>
      <c r="AIU1" s="84"/>
      <c r="AIV1" s="84"/>
      <c r="AIW1" s="84"/>
      <c r="AIX1" s="84"/>
      <c r="AIY1" s="84"/>
      <c r="AIZ1" s="84"/>
      <c r="AJA1" s="84"/>
      <c r="AJB1" s="84"/>
      <c r="AJC1" s="84"/>
      <c r="AJD1" s="84"/>
      <c r="AJE1" s="84"/>
      <c r="AJF1" s="84"/>
      <c r="AJG1" s="84"/>
      <c r="AJH1" s="84"/>
      <c r="AJI1" s="84"/>
      <c r="AJJ1" s="84"/>
      <c r="AJK1" s="84"/>
      <c r="AJL1" s="84"/>
      <c r="AJM1" s="84"/>
      <c r="AJN1" s="84"/>
      <c r="AJO1" s="84"/>
      <c r="AJP1" s="84"/>
      <c r="AJQ1" s="84"/>
      <c r="AJR1" s="84"/>
      <c r="AJS1" s="84"/>
      <c r="AJT1" s="84"/>
      <c r="AJU1" s="84"/>
      <c r="AJV1" s="84"/>
      <c r="AJW1" s="84"/>
      <c r="AJX1" s="84"/>
      <c r="AJY1" s="84"/>
      <c r="AJZ1" s="84"/>
      <c r="AKA1" s="84"/>
      <c r="AKB1" s="84"/>
      <c r="AKC1" s="84"/>
      <c r="AKD1" s="84"/>
      <c r="AKE1" s="84"/>
      <c r="AKF1" s="84"/>
      <c r="AKG1" s="84"/>
      <c r="AKH1" s="84"/>
      <c r="AKI1" s="84"/>
      <c r="AKJ1" s="84"/>
      <c r="AKK1" s="84"/>
      <c r="AKL1" s="84"/>
      <c r="AKM1" s="84"/>
      <c r="AKN1" s="84"/>
      <c r="AKO1" s="84"/>
      <c r="AKP1" s="84"/>
      <c r="AKQ1" s="84"/>
      <c r="AKR1" s="84"/>
      <c r="AKS1" s="84"/>
      <c r="AKT1" s="84"/>
      <c r="AKU1" s="84"/>
      <c r="AKV1" s="84"/>
      <c r="AKW1" s="84"/>
      <c r="AKX1" s="84"/>
      <c r="AKY1" s="84"/>
      <c r="AKZ1" s="84"/>
      <c r="ALA1" s="84"/>
      <c r="ALB1" s="84"/>
      <c r="ALC1" s="84"/>
      <c r="ALD1" s="84"/>
      <c r="ALE1" s="84"/>
      <c r="ALF1" s="84"/>
      <c r="ALG1" s="84"/>
      <c r="ALH1" s="84"/>
      <c r="ALI1" s="84"/>
      <c r="ALJ1" s="84"/>
      <c r="ALK1" s="84"/>
      <c r="ALL1" s="84"/>
      <c r="ALM1" s="84"/>
      <c r="ALN1" s="84"/>
      <c r="ALO1" s="84"/>
      <c r="ALP1" s="84"/>
      <c r="ALQ1" s="84"/>
      <c r="ALR1" s="84"/>
      <c r="ALS1" s="84"/>
      <c r="ALT1" s="84"/>
      <c r="ALU1" s="84"/>
      <c r="ALV1" s="84"/>
      <c r="ALW1" s="84"/>
      <c r="ALX1" s="84"/>
      <c r="ALY1" s="84"/>
      <c r="ALZ1" s="84"/>
      <c r="AMA1" s="84"/>
      <c r="AMB1" s="84"/>
      <c r="AMC1" s="84"/>
      <c r="AMD1" s="84"/>
      <c r="AME1" s="84"/>
      <c r="AMF1" s="84"/>
      <c r="AMG1" s="84"/>
      <c r="AMH1" s="84"/>
      <c r="AMI1" s="84"/>
      <c r="AMJ1" s="84"/>
    </row>
    <row r="2" spans="1:1024" ht="35.25" customHeight="1" x14ac:dyDescent="0.25">
      <c r="A2" s="84"/>
      <c r="B2" s="232" t="s">
        <v>656</v>
      </c>
      <c r="C2" s="233"/>
      <c r="D2" s="233"/>
      <c r="E2" s="233"/>
      <c r="F2" s="233"/>
      <c r="G2" s="233"/>
      <c r="H2" s="233"/>
      <c r="I2" s="233"/>
      <c r="J2" s="233"/>
      <c r="K2" s="23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  <c r="NX2" s="84"/>
      <c r="NY2" s="84"/>
      <c r="NZ2" s="84"/>
      <c r="OA2" s="84"/>
      <c r="OB2" s="84"/>
      <c r="OC2" s="84"/>
      <c r="OD2" s="84"/>
      <c r="OE2" s="84"/>
      <c r="OF2" s="84"/>
      <c r="OG2" s="84"/>
      <c r="OH2" s="84"/>
      <c r="OI2" s="84"/>
      <c r="OJ2" s="84"/>
      <c r="OK2" s="84"/>
      <c r="OL2" s="84"/>
      <c r="OM2" s="84"/>
      <c r="ON2" s="84"/>
      <c r="OO2" s="84"/>
      <c r="OP2" s="84"/>
      <c r="OQ2" s="84"/>
      <c r="OR2" s="84"/>
      <c r="OS2" s="84"/>
      <c r="OT2" s="84"/>
      <c r="OU2" s="84"/>
      <c r="OV2" s="84"/>
      <c r="OW2" s="84"/>
      <c r="OX2" s="84"/>
      <c r="OY2" s="84"/>
      <c r="OZ2" s="84"/>
      <c r="PA2" s="84"/>
      <c r="PB2" s="84"/>
      <c r="PC2" s="84"/>
      <c r="PD2" s="84"/>
      <c r="PE2" s="84"/>
      <c r="PF2" s="84"/>
      <c r="PG2" s="84"/>
      <c r="PH2" s="84"/>
      <c r="PI2" s="84"/>
      <c r="PJ2" s="84"/>
      <c r="PK2" s="84"/>
      <c r="PL2" s="84"/>
      <c r="PM2" s="84"/>
      <c r="PN2" s="84"/>
      <c r="PO2" s="84"/>
      <c r="PP2" s="84"/>
      <c r="PQ2" s="84"/>
      <c r="PR2" s="84"/>
      <c r="PS2" s="84"/>
      <c r="PT2" s="84"/>
      <c r="PU2" s="84"/>
      <c r="PV2" s="84"/>
      <c r="PW2" s="84"/>
      <c r="PX2" s="84"/>
      <c r="PY2" s="84"/>
      <c r="PZ2" s="84"/>
      <c r="QA2" s="84"/>
      <c r="QB2" s="84"/>
      <c r="QC2" s="84"/>
      <c r="QD2" s="84"/>
      <c r="QE2" s="84"/>
      <c r="QF2" s="84"/>
      <c r="QG2" s="84"/>
      <c r="QH2" s="84"/>
      <c r="QI2" s="84"/>
      <c r="QJ2" s="84"/>
      <c r="QK2" s="84"/>
      <c r="QL2" s="84"/>
      <c r="QM2" s="84"/>
      <c r="QN2" s="84"/>
      <c r="QO2" s="84"/>
      <c r="QP2" s="84"/>
      <c r="QQ2" s="84"/>
      <c r="QR2" s="84"/>
      <c r="QS2" s="84"/>
      <c r="QT2" s="84"/>
      <c r="QU2" s="84"/>
      <c r="QV2" s="84"/>
      <c r="QW2" s="84"/>
      <c r="QX2" s="84"/>
      <c r="QY2" s="84"/>
      <c r="QZ2" s="84"/>
      <c r="RA2" s="84"/>
      <c r="RB2" s="84"/>
      <c r="RC2" s="84"/>
      <c r="RD2" s="84"/>
      <c r="RE2" s="84"/>
      <c r="RF2" s="84"/>
      <c r="RG2" s="84"/>
      <c r="RH2" s="84"/>
      <c r="RI2" s="84"/>
      <c r="RJ2" s="84"/>
      <c r="RK2" s="84"/>
      <c r="RL2" s="84"/>
      <c r="RM2" s="84"/>
      <c r="RN2" s="84"/>
      <c r="RO2" s="84"/>
      <c r="RP2" s="84"/>
      <c r="RQ2" s="84"/>
      <c r="RR2" s="84"/>
      <c r="RS2" s="84"/>
      <c r="RT2" s="84"/>
      <c r="RU2" s="84"/>
      <c r="RV2" s="84"/>
      <c r="RW2" s="84"/>
      <c r="RX2" s="84"/>
      <c r="RY2" s="84"/>
      <c r="RZ2" s="84"/>
      <c r="SA2" s="84"/>
      <c r="SB2" s="84"/>
      <c r="SC2" s="84"/>
      <c r="SD2" s="84"/>
      <c r="SE2" s="84"/>
      <c r="SF2" s="84"/>
      <c r="SG2" s="84"/>
      <c r="SH2" s="84"/>
      <c r="SI2" s="84"/>
      <c r="SJ2" s="84"/>
      <c r="SK2" s="84"/>
      <c r="SL2" s="84"/>
      <c r="SM2" s="84"/>
      <c r="SN2" s="84"/>
      <c r="SO2" s="84"/>
      <c r="SP2" s="84"/>
      <c r="SQ2" s="84"/>
      <c r="SR2" s="84"/>
      <c r="SS2" s="84"/>
      <c r="ST2" s="84"/>
      <c r="SU2" s="84"/>
      <c r="SV2" s="84"/>
      <c r="SW2" s="84"/>
      <c r="SX2" s="84"/>
      <c r="SY2" s="84"/>
      <c r="SZ2" s="84"/>
      <c r="TA2" s="84"/>
      <c r="TB2" s="84"/>
      <c r="TC2" s="84"/>
      <c r="TD2" s="84"/>
      <c r="TE2" s="84"/>
      <c r="TF2" s="84"/>
      <c r="TG2" s="84"/>
      <c r="TH2" s="84"/>
      <c r="TI2" s="84"/>
      <c r="TJ2" s="84"/>
      <c r="TK2" s="84"/>
      <c r="TL2" s="84"/>
      <c r="TM2" s="84"/>
      <c r="TN2" s="84"/>
      <c r="TO2" s="84"/>
      <c r="TP2" s="84"/>
      <c r="TQ2" s="84"/>
      <c r="TR2" s="84"/>
      <c r="TS2" s="84"/>
      <c r="TT2" s="84"/>
      <c r="TU2" s="84"/>
      <c r="TV2" s="84"/>
      <c r="TW2" s="84"/>
      <c r="TX2" s="84"/>
      <c r="TY2" s="84"/>
      <c r="TZ2" s="84"/>
      <c r="UA2" s="84"/>
      <c r="UB2" s="84"/>
      <c r="UC2" s="84"/>
      <c r="UD2" s="84"/>
      <c r="UE2" s="84"/>
      <c r="UF2" s="84"/>
      <c r="UG2" s="84"/>
      <c r="UH2" s="84"/>
      <c r="UI2" s="84"/>
      <c r="UJ2" s="84"/>
      <c r="UK2" s="84"/>
      <c r="UL2" s="84"/>
      <c r="UM2" s="84"/>
      <c r="UN2" s="84"/>
      <c r="UO2" s="84"/>
      <c r="UP2" s="84"/>
      <c r="UQ2" s="84"/>
      <c r="UR2" s="84"/>
      <c r="US2" s="84"/>
      <c r="UT2" s="84"/>
      <c r="UU2" s="84"/>
      <c r="UV2" s="84"/>
      <c r="UW2" s="84"/>
      <c r="UX2" s="84"/>
      <c r="UY2" s="84"/>
      <c r="UZ2" s="84"/>
      <c r="VA2" s="84"/>
      <c r="VB2" s="84"/>
      <c r="VC2" s="84"/>
      <c r="VD2" s="84"/>
      <c r="VE2" s="84"/>
      <c r="VF2" s="84"/>
      <c r="VG2" s="84"/>
      <c r="VH2" s="84"/>
      <c r="VI2" s="84"/>
      <c r="VJ2" s="84"/>
      <c r="VK2" s="84"/>
      <c r="VL2" s="84"/>
      <c r="VM2" s="84"/>
      <c r="VN2" s="84"/>
      <c r="VO2" s="84"/>
      <c r="VP2" s="84"/>
      <c r="VQ2" s="84"/>
      <c r="VR2" s="84"/>
      <c r="VS2" s="84"/>
      <c r="VT2" s="84"/>
      <c r="VU2" s="84"/>
      <c r="VV2" s="84"/>
      <c r="VW2" s="84"/>
      <c r="VX2" s="84"/>
      <c r="VY2" s="84"/>
      <c r="VZ2" s="84"/>
      <c r="WA2" s="84"/>
      <c r="WB2" s="84"/>
      <c r="WC2" s="84"/>
      <c r="WD2" s="84"/>
      <c r="WE2" s="84"/>
      <c r="WF2" s="84"/>
      <c r="WG2" s="84"/>
      <c r="WH2" s="84"/>
      <c r="WI2" s="84"/>
      <c r="WJ2" s="84"/>
      <c r="WK2" s="84"/>
      <c r="WL2" s="84"/>
      <c r="WM2" s="84"/>
      <c r="WN2" s="84"/>
      <c r="WO2" s="84"/>
      <c r="WP2" s="84"/>
      <c r="WQ2" s="84"/>
      <c r="WR2" s="84"/>
      <c r="WS2" s="84"/>
      <c r="WT2" s="84"/>
      <c r="WU2" s="84"/>
      <c r="WV2" s="84"/>
      <c r="WW2" s="84"/>
      <c r="WX2" s="84"/>
      <c r="WY2" s="84"/>
      <c r="WZ2" s="84"/>
      <c r="XA2" s="84"/>
      <c r="XB2" s="84"/>
      <c r="XC2" s="84"/>
      <c r="XD2" s="84"/>
      <c r="XE2" s="84"/>
      <c r="XF2" s="84"/>
      <c r="XG2" s="84"/>
      <c r="XH2" s="84"/>
      <c r="XI2" s="84"/>
      <c r="XJ2" s="84"/>
      <c r="XK2" s="84"/>
      <c r="XL2" s="84"/>
      <c r="XM2" s="84"/>
      <c r="XN2" s="84"/>
      <c r="XO2" s="84"/>
      <c r="XP2" s="84"/>
      <c r="XQ2" s="84"/>
      <c r="XR2" s="84"/>
      <c r="XS2" s="84"/>
      <c r="XT2" s="84"/>
      <c r="XU2" s="84"/>
      <c r="XV2" s="84"/>
      <c r="XW2" s="84"/>
      <c r="XX2" s="84"/>
      <c r="XY2" s="84"/>
      <c r="XZ2" s="84"/>
      <c r="YA2" s="84"/>
      <c r="YB2" s="84"/>
      <c r="YC2" s="84"/>
      <c r="YD2" s="84"/>
      <c r="YE2" s="84"/>
      <c r="YF2" s="84"/>
      <c r="YG2" s="84"/>
      <c r="YH2" s="84"/>
      <c r="YI2" s="84"/>
      <c r="YJ2" s="84"/>
      <c r="YK2" s="84"/>
      <c r="YL2" s="84"/>
      <c r="YM2" s="84"/>
      <c r="YN2" s="84"/>
      <c r="YO2" s="84"/>
      <c r="YP2" s="84"/>
      <c r="YQ2" s="84"/>
      <c r="YR2" s="84"/>
      <c r="YS2" s="84"/>
      <c r="YT2" s="84"/>
      <c r="YU2" s="84"/>
      <c r="YV2" s="84"/>
      <c r="YW2" s="84"/>
      <c r="YX2" s="84"/>
      <c r="YY2" s="84"/>
      <c r="YZ2" s="84"/>
      <c r="ZA2" s="84"/>
      <c r="ZB2" s="84"/>
      <c r="ZC2" s="84"/>
      <c r="ZD2" s="84"/>
      <c r="ZE2" s="84"/>
      <c r="ZF2" s="84"/>
      <c r="ZG2" s="84"/>
      <c r="ZH2" s="84"/>
      <c r="ZI2" s="84"/>
      <c r="ZJ2" s="84"/>
      <c r="ZK2" s="84"/>
      <c r="ZL2" s="84"/>
      <c r="ZM2" s="84"/>
      <c r="ZN2" s="84"/>
      <c r="ZO2" s="84"/>
      <c r="ZP2" s="84"/>
      <c r="ZQ2" s="84"/>
      <c r="ZR2" s="84"/>
      <c r="ZS2" s="84"/>
      <c r="ZT2" s="84"/>
      <c r="ZU2" s="84"/>
      <c r="ZV2" s="84"/>
      <c r="ZW2" s="84"/>
      <c r="ZX2" s="84"/>
      <c r="ZY2" s="84"/>
      <c r="ZZ2" s="84"/>
      <c r="AAA2" s="84"/>
      <c r="AAB2" s="84"/>
      <c r="AAC2" s="84"/>
      <c r="AAD2" s="84"/>
      <c r="AAE2" s="84"/>
      <c r="AAF2" s="84"/>
      <c r="AAG2" s="84"/>
      <c r="AAH2" s="84"/>
      <c r="AAI2" s="84"/>
      <c r="AAJ2" s="84"/>
      <c r="AAK2" s="84"/>
      <c r="AAL2" s="84"/>
      <c r="AAM2" s="84"/>
      <c r="AAN2" s="84"/>
      <c r="AAO2" s="84"/>
      <c r="AAP2" s="84"/>
      <c r="AAQ2" s="84"/>
      <c r="AAR2" s="84"/>
      <c r="AAS2" s="84"/>
      <c r="AAT2" s="84"/>
      <c r="AAU2" s="84"/>
      <c r="AAV2" s="84"/>
      <c r="AAW2" s="84"/>
      <c r="AAX2" s="84"/>
      <c r="AAY2" s="84"/>
      <c r="AAZ2" s="84"/>
      <c r="ABA2" s="84"/>
      <c r="ABB2" s="84"/>
      <c r="ABC2" s="84"/>
      <c r="ABD2" s="84"/>
      <c r="ABE2" s="84"/>
      <c r="ABF2" s="84"/>
      <c r="ABG2" s="84"/>
      <c r="ABH2" s="84"/>
      <c r="ABI2" s="84"/>
      <c r="ABJ2" s="84"/>
      <c r="ABK2" s="84"/>
      <c r="ABL2" s="84"/>
      <c r="ABM2" s="84"/>
      <c r="ABN2" s="84"/>
      <c r="ABO2" s="84"/>
      <c r="ABP2" s="84"/>
      <c r="ABQ2" s="84"/>
      <c r="ABR2" s="84"/>
      <c r="ABS2" s="84"/>
      <c r="ABT2" s="84"/>
      <c r="ABU2" s="84"/>
      <c r="ABV2" s="84"/>
      <c r="ABW2" s="84"/>
      <c r="ABX2" s="84"/>
      <c r="ABY2" s="84"/>
      <c r="ABZ2" s="84"/>
      <c r="ACA2" s="84"/>
      <c r="ACB2" s="84"/>
      <c r="ACC2" s="84"/>
      <c r="ACD2" s="84"/>
      <c r="ACE2" s="84"/>
      <c r="ACF2" s="84"/>
      <c r="ACG2" s="84"/>
      <c r="ACH2" s="84"/>
      <c r="ACI2" s="84"/>
      <c r="ACJ2" s="84"/>
      <c r="ACK2" s="84"/>
      <c r="ACL2" s="84"/>
      <c r="ACM2" s="84"/>
      <c r="ACN2" s="84"/>
      <c r="ACO2" s="84"/>
      <c r="ACP2" s="84"/>
      <c r="ACQ2" s="84"/>
      <c r="ACR2" s="84"/>
      <c r="ACS2" s="84"/>
      <c r="ACT2" s="84"/>
      <c r="ACU2" s="84"/>
      <c r="ACV2" s="84"/>
      <c r="ACW2" s="84"/>
      <c r="ACX2" s="84"/>
      <c r="ACY2" s="84"/>
      <c r="ACZ2" s="84"/>
      <c r="ADA2" s="84"/>
      <c r="ADB2" s="84"/>
      <c r="ADC2" s="84"/>
      <c r="ADD2" s="84"/>
      <c r="ADE2" s="84"/>
      <c r="ADF2" s="84"/>
      <c r="ADG2" s="84"/>
      <c r="ADH2" s="84"/>
      <c r="ADI2" s="84"/>
      <c r="ADJ2" s="84"/>
      <c r="ADK2" s="84"/>
      <c r="ADL2" s="84"/>
      <c r="ADM2" s="84"/>
      <c r="ADN2" s="84"/>
      <c r="ADO2" s="84"/>
      <c r="ADP2" s="84"/>
      <c r="ADQ2" s="84"/>
      <c r="ADR2" s="84"/>
      <c r="ADS2" s="84"/>
      <c r="ADT2" s="84"/>
      <c r="ADU2" s="84"/>
      <c r="ADV2" s="84"/>
      <c r="ADW2" s="84"/>
      <c r="ADX2" s="84"/>
      <c r="ADY2" s="84"/>
      <c r="ADZ2" s="84"/>
      <c r="AEA2" s="84"/>
      <c r="AEB2" s="84"/>
      <c r="AEC2" s="84"/>
      <c r="AED2" s="84"/>
      <c r="AEE2" s="84"/>
      <c r="AEF2" s="84"/>
      <c r="AEG2" s="84"/>
      <c r="AEH2" s="84"/>
      <c r="AEI2" s="84"/>
      <c r="AEJ2" s="84"/>
      <c r="AEK2" s="84"/>
      <c r="AEL2" s="84"/>
      <c r="AEM2" s="84"/>
      <c r="AEN2" s="84"/>
      <c r="AEO2" s="84"/>
      <c r="AEP2" s="84"/>
      <c r="AEQ2" s="84"/>
      <c r="AER2" s="84"/>
      <c r="AES2" s="84"/>
      <c r="AET2" s="84"/>
      <c r="AEU2" s="84"/>
      <c r="AEV2" s="84"/>
      <c r="AEW2" s="84"/>
      <c r="AEX2" s="84"/>
      <c r="AEY2" s="84"/>
      <c r="AEZ2" s="84"/>
      <c r="AFA2" s="84"/>
      <c r="AFB2" s="84"/>
      <c r="AFC2" s="84"/>
      <c r="AFD2" s="84"/>
      <c r="AFE2" s="84"/>
      <c r="AFF2" s="84"/>
      <c r="AFG2" s="84"/>
      <c r="AFH2" s="84"/>
      <c r="AFI2" s="84"/>
      <c r="AFJ2" s="84"/>
      <c r="AFK2" s="84"/>
      <c r="AFL2" s="84"/>
      <c r="AFM2" s="84"/>
      <c r="AFN2" s="84"/>
      <c r="AFO2" s="84"/>
      <c r="AFP2" s="84"/>
      <c r="AFQ2" s="84"/>
      <c r="AFR2" s="84"/>
      <c r="AFS2" s="84"/>
      <c r="AFT2" s="84"/>
      <c r="AFU2" s="84"/>
      <c r="AFV2" s="84"/>
      <c r="AFW2" s="84"/>
      <c r="AFX2" s="84"/>
      <c r="AFY2" s="84"/>
      <c r="AFZ2" s="84"/>
      <c r="AGA2" s="84"/>
      <c r="AGB2" s="84"/>
      <c r="AGC2" s="84"/>
      <c r="AGD2" s="84"/>
      <c r="AGE2" s="84"/>
      <c r="AGF2" s="84"/>
      <c r="AGG2" s="84"/>
      <c r="AGH2" s="84"/>
      <c r="AGI2" s="84"/>
      <c r="AGJ2" s="84"/>
      <c r="AGK2" s="84"/>
      <c r="AGL2" s="84"/>
      <c r="AGM2" s="84"/>
      <c r="AGN2" s="84"/>
      <c r="AGO2" s="84"/>
      <c r="AGP2" s="84"/>
      <c r="AGQ2" s="84"/>
      <c r="AGR2" s="84"/>
      <c r="AGS2" s="84"/>
      <c r="AGT2" s="84"/>
      <c r="AGU2" s="84"/>
      <c r="AGV2" s="84"/>
      <c r="AGW2" s="84"/>
      <c r="AGX2" s="84"/>
      <c r="AGY2" s="84"/>
      <c r="AGZ2" s="84"/>
      <c r="AHA2" s="84"/>
      <c r="AHB2" s="84"/>
      <c r="AHC2" s="84"/>
      <c r="AHD2" s="84"/>
      <c r="AHE2" s="84"/>
      <c r="AHF2" s="84"/>
      <c r="AHG2" s="84"/>
      <c r="AHH2" s="84"/>
      <c r="AHI2" s="84"/>
      <c r="AHJ2" s="84"/>
      <c r="AHK2" s="84"/>
      <c r="AHL2" s="84"/>
      <c r="AHM2" s="84"/>
      <c r="AHN2" s="84"/>
      <c r="AHO2" s="84"/>
      <c r="AHP2" s="84"/>
      <c r="AHQ2" s="84"/>
      <c r="AHR2" s="84"/>
      <c r="AHS2" s="84"/>
      <c r="AHT2" s="84"/>
      <c r="AHU2" s="84"/>
      <c r="AHV2" s="84"/>
      <c r="AHW2" s="84"/>
      <c r="AHX2" s="84"/>
      <c r="AHY2" s="84"/>
      <c r="AHZ2" s="84"/>
      <c r="AIA2" s="84"/>
      <c r="AIB2" s="84"/>
      <c r="AIC2" s="84"/>
      <c r="AID2" s="84"/>
      <c r="AIE2" s="84"/>
      <c r="AIF2" s="84"/>
      <c r="AIG2" s="84"/>
      <c r="AIH2" s="84"/>
      <c r="AII2" s="84"/>
      <c r="AIJ2" s="84"/>
      <c r="AIK2" s="84"/>
      <c r="AIL2" s="84"/>
      <c r="AIM2" s="84"/>
      <c r="AIN2" s="84"/>
      <c r="AIO2" s="84"/>
      <c r="AIP2" s="84"/>
      <c r="AIQ2" s="84"/>
      <c r="AIR2" s="84"/>
      <c r="AIS2" s="84"/>
      <c r="AIT2" s="84"/>
      <c r="AIU2" s="84"/>
      <c r="AIV2" s="84"/>
      <c r="AIW2" s="84"/>
      <c r="AIX2" s="84"/>
      <c r="AIY2" s="84"/>
      <c r="AIZ2" s="84"/>
      <c r="AJA2" s="84"/>
      <c r="AJB2" s="84"/>
      <c r="AJC2" s="84"/>
      <c r="AJD2" s="84"/>
      <c r="AJE2" s="84"/>
      <c r="AJF2" s="84"/>
      <c r="AJG2" s="84"/>
      <c r="AJH2" s="84"/>
      <c r="AJI2" s="84"/>
      <c r="AJJ2" s="84"/>
      <c r="AJK2" s="84"/>
      <c r="AJL2" s="84"/>
      <c r="AJM2" s="84"/>
      <c r="AJN2" s="84"/>
      <c r="AJO2" s="84"/>
      <c r="AJP2" s="84"/>
      <c r="AJQ2" s="84"/>
      <c r="AJR2" s="84"/>
      <c r="AJS2" s="84"/>
      <c r="AJT2" s="84"/>
      <c r="AJU2" s="84"/>
      <c r="AJV2" s="84"/>
      <c r="AJW2" s="84"/>
      <c r="AJX2" s="84"/>
      <c r="AJY2" s="84"/>
      <c r="AJZ2" s="84"/>
      <c r="AKA2" s="84"/>
      <c r="AKB2" s="84"/>
      <c r="AKC2" s="84"/>
      <c r="AKD2" s="84"/>
      <c r="AKE2" s="84"/>
      <c r="AKF2" s="84"/>
      <c r="AKG2" s="84"/>
      <c r="AKH2" s="84"/>
      <c r="AKI2" s="84"/>
      <c r="AKJ2" s="84"/>
      <c r="AKK2" s="84"/>
      <c r="AKL2" s="84"/>
      <c r="AKM2" s="84"/>
      <c r="AKN2" s="84"/>
      <c r="AKO2" s="84"/>
      <c r="AKP2" s="84"/>
      <c r="AKQ2" s="84"/>
      <c r="AKR2" s="84"/>
      <c r="AKS2" s="84"/>
      <c r="AKT2" s="84"/>
      <c r="AKU2" s="84"/>
      <c r="AKV2" s="84"/>
      <c r="AKW2" s="84"/>
      <c r="AKX2" s="84"/>
      <c r="AKY2" s="84"/>
      <c r="AKZ2" s="84"/>
      <c r="ALA2" s="84"/>
      <c r="ALB2" s="84"/>
      <c r="ALC2" s="84"/>
      <c r="ALD2" s="84"/>
      <c r="ALE2" s="84"/>
      <c r="ALF2" s="84"/>
      <c r="ALG2" s="84"/>
      <c r="ALH2" s="84"/>
      <c r="ALI2" s="84"/>
      <c r="ALJ2" s="84"/>
      <c r="ALK2" s="84"/>
      <c r="ALL2" s="84"/>
      <c r="ALM2" s="84"/>
      <c r="ALN2" s="84"/>
      <c r="ALO2" s="84"/>
      <c r="ALP2" s="84"/>
      <c r="ALQ2" s="84"/>
      <c r="ALR2" s="84"/>
      <c r="ALS2" s="84"/>
      <c r="ALT2" s="84"/>
      <c r="ALU2" s="84"/>
      <c r="ALV2" s="84"/>
      <c r="ALW2" s="84"/>
      <c r="ALX2" s="84"/>
      <c r="ALY2" s="84"/>
      <c r="ALZ2" s="84"/>
      <c r="AMA2" s="84"/>
      <c r="AMB2" s="84"/>
      <c r="AMC2" s="84"/>
      <c r="AMD2" s="84"/>
      <c r="AME2" s="84"/>
      <c r="AMF2" s="84"/>
      <c r="AMG2" s="84"/>
      <c r="AMH2" s="84"/>
      <c r="AMI2" s="84"/>
      <c r="AMJ2" s="84"/>
    </row>
    <row r="3" spans="1:1024" x14ac:dyDescent="0.25">
      <c r="A3" s="84"/>
      <c r="B3" s="232" t="s">
        <v>299</v>
      </c>
      <c r="C3" s="233"/>
      <c r="D3" s="233"/>
      <c r="E3" s="233"/>
      <c r="F3" s="233"/>
      <c r="G3" s="233"/>
      <c r="H3" s="233"/>
      <c r="I3" s="233"/>
      <c r="J3" s="233"/>
      <c r="K3" s="23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  <c r="NX3" s="84"/>
      <c r="NY3" s="84"/>
      <c r="NZ3" s="84"/>
      <c r="OA3" s="84"/>
      <c r="OB3" s="84"/>
      <c r="OC3" s="84"/>
      <c r="OD3" s="84"/>
      <c r="OE3" s="84"/>
      <c r="OF3" s="84"/>
      <c r="OG3" s="84"/>
      <c r="OH3" s="84"/>
      <c r="OI3" s="84"/>
      <c r="OJ3" s="84"/>
      <c r="OK3" s="84"/>
      <c r="OL3" s="84"/>
      <c r="OM3" s="84"/>
      <c r="ON3" s="84"/>
      <c r="OO3" s="84"/>
      <c r="OP3" s="84"/>
      <c r="OQ3" s="84"/>
      <c r="OR3" s="84"/>
      <c r="OS3" s="84"/>
      <c r="OT3" s="84"/>
      <c r="OU3" s="84"/>
      <c r="OV3" s="84"/>
      <c r="OW3" s="84"/>
      <c r="OX3" s="84"/>
      <c r="OY3" s="84"/>
      <c r="OZ3" s="84"/>
      <c r="PA3" s="84"/>
      <c r="PB3" s="84"/>
      <c r="PC3" s="84"/>
      <c r="PD3" s="84"/>
      <c r="PE3" s="84"/>
      <c r="PF3" s="84"/>
      <c r="PG3" s="84"/>
      <c r="PH3" s="84"/>
      <c r="PI3" s="84"/>
      <c r="PJ3" s="84"/>
      <c r="PK3" s="84"/>
      <c r="PL3" s="84"/>
      <c r="PM3" s="84"/>
      <c r="PN3" s="84"/>
      <c r="PO3" s="84"/>
      <c r="PP3" s="84"/>
      <c r="PQ3" s="84"/>
      <c r="PR3" s="84"/>
      <c r="PS3" s="84"/>
      <c r="PT3" s="84"/>
      <c r="PU3" s="84"/>
      <c r="PV3" s="84"/>
      <c r="PW3" s="84"/>
      <c r="PX3" s="84"/>
      <c r="PY3" s="84"/>
      <c r="PZ3" s="84"/>
      <c r="QA3" s="84"/>
      <c r="QB3" s="84"/>
      <c r="QC3" s="84"/>
      <c r="QD3" s="84"/>
      <c r="QE3" s="84"/>
      <c r="QF3" s="84"/>
      <c r="QG3" s="84"/>
      <c r="QH3" s="84"/>
      <c r="QI3" s="84"/>
      <c r="QJ3" s="84"/>
      <c r="QK3" s="84"/>
      <c r="QL3" s="84"/>
      <c r="QM3" s="84"/>
      <c r="QN3" s="84"/>
      <c r="QO3" s="84"/>
      <c r="QP3" s="84"/>
      <c r="QQ3" s="84"/>
      <c r="QR3" s="84"/>
      <c r="QS3" s="84"/>
      <c r="QT3" s="84"/>
      <c r="QU3" s="84"/>
      <c r="QV3" s="84"/>
      <c r="QW3" s="84"/>
      <c r="QX3" s="84"/>
      <c r="QY3" s="84"/>
      <c r="QZ3" s="84"/>
      <c r="RA3" s="84"/>
      <c r="RB3" s="84"/>
      <c r="RC3" s="84"/>
      <c r="RD3" s="84"/>
      <c r="RE3" s="84"/>
      <c r="RF3" s="84"/>
      <c r="RG3" s="84"/>
      <c r="RH3" s="84"/>
      <c r="RI3" s="84"/>
      <c r="RJ3" s="84"/>
      <c r="RK3" s="84"/>
      <c r="RL3" s="84"/>
      <c r="RM3" s="84"/>
      <c r="RN3" s="84"/>
      <c r="RO3" s="84"/>
      <c r="RP3" s="84"/>
      <c r="RQ3" s="84"/>
      <c r="RR3" s="84"/>
      <c r="RS3" s="84"/>
      <c r="RT3" s="84"/>
      <c r="RU3" s="84"/>
      <c r="RV3" s="84"/>
      <c r="RW3" s="84"/>
      <c r="RX3" s="84"/>
      <c r="RY3" s="84"/>
      <c r="RZ3" s="84"/>
      <c r="SA3" s="84"/>
      <c r="SB3" s="84"/>
      <c r="SC3" s="84"/>
      <c r="SD3" s="84"/>
      <c r="SE3" s="84"/>
      <c r="SF3" s="84"/>
      <c r="SG3" s="84"/>
      <c r="SH3" s="84"/>
      <c r="SI3" s="84"/>
      <c r="SJ3" s="84"/>
      <c r="SK3" s="84"/>
      <c r="SL3" s="84"/>
      <c r="SM3" s="84"/>
      <c r="SN3" s="84"/>
      <c r="SO3" s="84"/>
      <c r="SP3" s="84"/>
      <c r="SQ3" s="84"/>
      <c r="SR3" s="84"/>
      <c r="SS3" s="84"/>
      <c r="ST3" s="84"/>
      <c r="SU3" s="84"/>
      <c r="SV3" s="84"/>
      <c r="SW3" s="84"/>
      <c r="SX3" s="84"/>
      <c r="SY3" s="84"/>
      <c r="SZ3" s="84"/>
      <c r="TA3" s="84"/>
      <c r="TB3" s="84"/>
      <c r="TC3" s="84"/>
      <c r="TD3" s="84"/>
      <c r="TE3" s="84"/>
      <c r="TF3" s="84"/>
      <c r="TG3" s="84"/>
      <c r="TH3" s="84"/>
      <c r="TI3" s="84"/>
      <c r="TJ3" s="84"/>
      <c r="TK3" s="84"/>
      <c r="TL3" s="84"/>
      <c r="TM3" s="84"/>
      <c r="TN3" s="84"/>
      <c r="TO3" s="84"/>
      <c r="TP3" s="84"/>
      <c r="TQ3" s="84"/>
      <c r="TR3" s="84"/>
      <c r="TS3" s="84"/>
      <c r="TT3" s="84"/>
      <c r="TU3" s="84"/>
      <c r="TV3" s="84"/>
      <c r="TW3" s="84"/>
      <c r="TX3" s="84"/>
      <c r="TY3" s="84"/>
      <c r="TZ3" s="84"/>
      <c r="UA3" s="84"/>
      <c r="UB3" s="84"/>
      <c r="UC3" s="84"/>
      <c r="UD3" s="84"/>
      <c r="UE3" s="84"/>
      <c r="UF3" s="84"/>
      <c r="UG3" s="84"/>
      <c r="UH3" s="84"/>
      <c r="UI3" s="84"/>
      <c r="UJ3" s="84"/>
      <c r="UK3" s="84"/>
      <c r="UL3" s="84"/>
      <c r="UM3" s="84"/>
      <c r="UN3" s="84"/>
      <c r="UO3" s="84"/>
      <c r="UP3" s="84"/>
      <c r="UQ3" s="84"/>
      <c r="UR3" s="84"/>
      <c r="US3" s="84"/>
      <c r="UT3" s="84"/>
      <c r="UU3" s="84"/>
      <c r="UV3" s="84"/>
      <c r="UW3" s="84"/>
      <c r="UX3" s="84"/>
      <c r="UY3" s="84"/>
      <c r="UZ3" s="84"/>
      <c r="VA3" s="84"/>
      <c r="VB3" s="84"/>
      <c r="VC3" s="84"/>
      <c r="VD3" s="84"/>
      <c r="VE3" s="84"/>
      <c r="VF3" s="84"/>
      <c r="VG3" s="84"/>
      <c r="VH3" s="84"/>
      <c r="VI3" s="84"/>
      <c r="VJ3" s="84"/>
      <c r="VK3" s="84"/>
      <c r="VL3" s="84"/>
      <c r="VM3" s="84"/>
      <c r="VN3" s="84"/>
      <c r="VO3" s="84"/>
      <c r="VP3" s="84"/>
      <c r="VQ3" s="84"/>
      <c r="VR3" s="84"/>
      <c r="VS3" s="84"/>
      <c r="VT3" s="84"/>
      <c r="VU3" s="84"/>
      <c r="VV3" s="84"/>
      <c r="VW3" s="84"/>
      <c r="VX3" s="84"/>
      <c r="VY3" s="84"/>
      <c r="VZ3" s="84"/>
      <c r="WA3" s="84"/>
      <c r="WB3" s="84"/>
      <c r="WC3" s="84"/>
      <c r="WD3" s="84"/>
      <c r="WE3" s="84"/>
      <c r="WF3" s="84"/>
      <c r="WG3" s="84"/>
      <c r="WH3" s="84"/>
      <c r="WI3" s="84"/>
      <c r="WJ3" s="84"/>
      <c r="WK3" s="84"/>
      <c r="WL3" s="84"/>
      <c r="WM3" s="84"/>
      <c r="WN3" s="84"/>
      <c r="WO3" s="84"/>
      <c r="WP3" s="84"/>
      <c r="WQ3" s="84"/>
      <c r="WR3" s="84"/>
      <c r="WS3" s="84"/>
      <c r="WT3" s="84"/>
      <c r="WU3" s="84"/>
      <c r="WV3" s="84"/>
      <c r="WW3" s="84"/>
      <c r="WX3" s="84"/>
      <c r="WY3" s="84"/>
      <c r="WZ3" s="84"/>
      <c r="XA3" s="84"/>
      <c r="XB3" s="84"/>
      <c r="XC3" s="84"/>
      <c r="XD3" s="84"/>
      <c r="XE3" s="84"/>
      <c r="XF3" s="84"/>
      <c r="XG3" s="84"/>
      <c r="XH3" s="84"/>
      <c r="XI3" s="84"/>
      <c r="XJ3" s="84"/>
      <c r="XK3" s="84"/>
      <c r="XL3" s="84"/>
      <c r="XM3" s="84"/>
      <c r="XN3" s="84"/>
      <c r="XO3" s="84"/>
      <c r="XP3" s="84"/>
      <c r="XQ3" s="84"/>
      <c r="XR3" s="84"/>
      <c r="XS3" s="84"/>
      <c r="XT3" s="84"/>
      <c r="XU3" s="84"/>
      <c r="XV3" s="84"/>
      <c r="XW3" s="84"/>
      <c r="XX3" s="84"/>
      <c r="XY3" s="84"/>
      <c r="XZ3" s="84"/>
      <c r="YA3" s="84"/>
      <c r="YB3" s="84"/>
      <c r="YC3" s="84"/>
      <c r="YD3" s="84"/>
      <c r="YE3" s="84"/>
      <c r="YF3" s="84"/>
      <c r="YG3" s="84"/>
      <c r="YH3" s="84"/>
      <c r="YI3" s="84"/>
      <c r="YJ3" s="84"/>
      <c r="YK3" s="84"/>
      <c r="YL3" s="84"/>
      <c r="YM3" s="84"/>
      <c r="YN3" s="84"/>
      <c r="YO3" s="84"/>
      <c r="YP3" s="84"/>
      <c r="YQ3" s="84"/>
      <c r="YR3" s="84"/>
      <c r="YS3" s="84"/>
      <c r="YT3" s="84"/>
      <c r="YU3" s="84"/>
      <c r="YV3" s="84"/>
      <c r="YW3" s="84"/>
      <c r="YX3" s="84"/>
      <c r="YY3" s="84"/>
      <c r="YZ3" s="84"/>
      <c r="ZA3" s="84"/>
      <c r="ZB3" s="84"/>
      <c r="ZC3" s="84"/>
      <c r="ZD3" s="84"/>
      <c r="ZE3" s="84"/>
      <c r="ZF3" s="84"/>
      <c r="ZG3" s="84"/>
      <c r="ZH3" s="84"/>
      <c r="ZI3" s="84"/>
      <c r="ZJ3" s="84"/>
      <c r="ZK3" s="84"/>
      <c r="ZL3" s="84"/>
      <c r="ZM3" s="84"/>
      <c r="ZN3" s="84"/>
      <c r="ZO3" s="84"/>
      <c r="ZP3" s="84"/>
      <c r="ZQ3" s="84"/>
      <c r="ZR3" s="84"/>
      <c r="ZS3" s="84"/>
      <c r="ZT3" s="84"/>
      <c r="ZU3" s="84"/>
      <c r="ZV3" s="84"/>
      <c r="ZW3" s="84"/>
      <c r="ZX3" s="84"/>
      <c r="ZY3" s="84"/>
      <c r="ZZ3" s="84"/>
      <c r="AAA3" s="84"/>
      <c r="AAB3" s="84"/>
      <c r="AAC3" s="84"/>
      <c r="AAD3" s="84"/>
      <c r="AAE3" s="84"/>
      <c r="AAF3" s="84"/>
      <c r="AAG3" s="84"/>
      <c r="AAH3" s="84"/>
      <c r="AAI3" s="84"/>
      <c r="AAJ3" s="84"/>
      <c r="AAK3" s="84"/>
      <c r="AAL3" s="84"/>
      <c r="AAM3" s="84"/>
      <c r="AAN3" s="84"/>
      <c r="AAO3" s="84"/>
      <c r="AAP3" s="84"/>
      <c r="AAQ3" s="84"/>
      <c r="AAR3" s="84"/>
      <c r="AAS3" s="84"/>
      <c r="AAT3" s="84"/>
      <c r="AAU3" s="84"/>
      <c r="AAV3" s="84"/>
      <c r="AAW3" s="84"/>
      <c r="AAX3" s="84"/>
      <c r="AAY3" s="84"/>
      <c r="AAZ3" s="84"/>
      <c r="ABA3" s="84"/>
      <c r="ABB3" s="84"/>
      <c r="ABC3" s="84"/>
      <c r="ABD3" s="84"/>
      <c r="ABE3" s="84"/>
      <c r="ABF3" s="84"/>
      <c r="ABG3" s="84"/>
      <c r="ABH3" s="84"/>
      <c r="ABI3" s="84"/>
      <c r="ABJ3" s="84"/>
      <c r="ABK3" s="84"/>
      <c r="ABL3" s="84"/>
      <c r="ABM3" s="84"/>
      <c r="ABN3" s="84"/>
      <c r="ABO3" s="84"/>
      <c r="ABP3" s="84"/>
      <c r="ABQ3" s="84"/>
      <c r="ABR3" s="84"/>
      <c r="ABS3" s="84"/>
      <c r="ABT3" s="84"/>
      <c r="ABU3" s="84"/>
      <c r="ABV3" s="84"/>
      <c r="ABW3" s="84"/>
      <c r="ABX3" s="84"/>
      <c r="ABY3" s="84"/>
      <c r="ABZ3" s="84"/>
      <c r="ACA3" s="84"/>
      <c r="ACB3" s="84"/>
      <c r="ACC3" s="84"/>
      <c r="ACD3" s="84"/>
      <c r="ACE3" s="84"/>
      <c r="ACF3" s="84"/>
      <c r="ACG3" s="84"/>
      <c r="ACH3" s="84"/>
      <c r="ACI3" s="84"/>
      <c r="ACJ3" s="84"/>
      <c r="ACK3" s="84"/>
      <c r="ACL3" s="84"/>
      <c r="ACM3" s="84"/>
      <c r="ACN3" s="84"/>
      <c r="ACO3" s="84"/>
      <c r="ACP3" s="84"/>
      <c r="ACQ3" s="84"/>
      <c r="ACR3" s="84"/>
      <c r="ACS3" s="84"/>
      <c r="ACT3" s="84"/>
      <c r="ACU3" s="84"/>
      <c r="ACV3" s="84"/>
      <c r="ACW3" s="84"/>
      <c r="ACX3" s="84"/>
      <c r="ACY3" s="84"/>
      <c r="ACZ3" s="84"/>
      <c r="ADA3" s="84"/>
      <c r="ADB3" s="84"/>
      <c r="ADC3" s="84"/>
      <c r="ADD3" s="84"/>
      <c r="ADE3" s="84"/>
      <c r="ADF3" s="84"/>
      <c r="ADG3" s="84"/>
      <c r="ADH3" s="84"/>
      <c r="ADI3" s="84"/>
      <c r="ADJ3" s="84"/>
      <c r="ADK3" s="84"/>
      <c r="ADL3" s="84"/>
      <c r="ADM3" s="84"/>
      <c r="ADN3" s="84"/>
      <c r="ADO3" s="84"/>
      <c r="ADP3" s="84"/>
      <c r="ADQ3" s="84"/>
      <c r="ADR3" s="84"/>
      <c r="ADS3" s="84"/>
      <c r="ADT3" s="84"/>
      <c r="ADU3" s="84"/>
      <c r="ADV3" s="84"/>
      <c r="ADW3" s="84"/>
      <c r="ADX3" s="84"/>
      <c r="ADY3" s="84"/>
      <c r="ADZ3" s="84"/>
      <c r="AEA3" s="84"/>
      <c r="AEB3" s="84"/>
      <c r="AEC3" s="84"/>
      <c r="AED3" s="84"/>
      <c r="AEE3" s="84"/>
      <c r="AEF3" s="84"/>
      <c r="AEG3" s="84"/>
      <c r="AEH3" s="84"/>
      <c r="AEI3" s="84"/>
      <c r="AEJ3" s="84"/>
      <c r="AEK3" s="84"/>
      <c r="AEL3" s="84"/>
      <c r="AEM3" s="84"/>
      <c r="AEN3" s="84"/>
      <c r="AEO3" s="84"/>
      <c r="AEP3" s="84"/>
      <c r="AEQ3" s="84"/>
      <c r="AER3" s="84"/>
      <c r="AES3" s="84"/>
      <c r="AET3" s="84"/>
      <c r="AEU3" s="84"/>
      <c r="AEV3" s="84"/>
      <c r="AEW3" s="84"/>
      <c r="AEX3" s="84"/>
      <c r="AEY3" s="84"/>
      <c r="AEZ3" s="84"/>
      <c r="AFA3" s="84"/>
      <c r="AFB3" s="84"/>
      <c r="AFC3" s="84"/>
      <c r="AFD3" s="84"/>
      <c r="AFE3" s="84"/>
      <c r="AFF3" s="84"/>
      <c r="AFG3" s="84"/>
      <c r="AFH3" s="84"/>
      <c r="AFI3" s="84"/>
      <c r="AFJ3" s="84"/>
      <c r="AFK3" s="84"/>
      <c r="AFL3" s="84"/>
      <c r="AFM3" s="84"/>
      <c r="AFN3" s="84"/>
      <c r="AFO3" s="84"/>
      <c r="AFP3" s="84"/>
      <c r="AFQ3" s="84"/>
      <c r="AFR3" s="84"/>
      <c r="AFS3" s="84"/>
      <c r="AFT3" s="84"/>
      <c r="AFU3" s="84"/>
      <c r="AFV3" s="84"/>
      <c r="AFW3" s="84"/>
      <c r="AFX3" s="84"/>
      <c r="AFY3" s="84"/>
      <c r="AFZ3" s="84"/>
      <c r="AGA3" s="84"/>
      <c r="AGB3" s="84"/>
      <c r="AGC3" s="84"/>
      <c r="AGD3" s="84"/>
      <c r="AGE3" s="84"/>
      <c r="AGF3" s="84"/>
      <c r="AGG3" s="84"/>
      <c r="AGH3" s="84"/>
      <c r="AGI3" s="84"/>
      <c r="AGJ3" s="84"/>
      <c r="AGK3" s="84"/>
      <c r="AGL3" s="84"/>
      <c r="AGM3" s="84"/>
      <c r="AGN3" s="84"/>
      <c r="AGO3" s="84"/>
      <c r="AGP3" s="84"/>
      <c r="AGQ3" s="84"/>
      <c r="AGR3" s="84"/>
      <c r="AGS3" s="84"/>
      <c r="AGT3" s="84"/>
      <c r="AGU3" s="84"/>
      <c r="AGV3" s="84"/>
      <c r="AGW3" s="84"/>
      <c r="AGX3" s="84"/>
      <c r="AGY3" s="84"/>
      <c r="AGZ3" s="84"/>
      <c r="AHA3" s="84"/>
      <c r="AHB3" s="84"/>
      <c r="AHC3" s="84"/>
      <c r="AHD3" s="84"/>
      <c r="AHE3" s="84"/>
      <c r="AHF3" s="84"/>
      <c r="AHG3" s="84"/>
      <c r="AHH3" s="84"/>
      <c r="AHI3" s="84"/>
      <c r="AHJ3" s="84"/>
      <c r="AHK3" s="84"/>
      <c r="AHL3" s="84"/>
      <c r="AHM3" s="84"/>
      <c r="AHN3" s="84"/>
      <c r="AHO3" s="84"/>
      <c r="AHP3" s="84"/>
      <c r="AHQ3" s="84"/>
      <c r="AHR3" s="84"/>
      <c r="AHS3" s="84"/>
      <c r="AHT3" s="84"/>
      <c r="AHU3" s="84"/>
      <c r="AHV3" s="84"/>
      <c r="AHW3" s="84"/>
      <c r="AHX3" s="84"/>
      <c r="AHY3" s="84"/>
      <c r="AHZ3" s="84"/>
      <c r="AIA3" s="84"/>
      <c r="AIB3" s="84"/>
      <c r="AIC3" s="84"/>
      <c r="AID3" s="84"/>
      <c r="AIE3" s="84"/>
      <c r="AIF3" s="84"/>
      <c r="AIG3" s="84"/>
      <c r="AIH3" s="84"/>
      <c r="AII3" s="84"/>
      <c r="AIJ3" s="84"/>
      <c r="AIK3" s="84"/>
      <c r="AIL3" s="84"/>
      <c r="AIM3" s="84"/>
      <c r="AIN3" s="84"/>
      <c r="AIO3" s="84"/>
      <c r="AIP3" s="84"/>
      <c r="AIQ3" s="84"/>
      <c r="AIR3" s="84"/>
      <c r="AIS3" s="84"/>
      <c r="AIT3" s="84"/>
      <c r="AIU3" s="84"/>
      <c r="AIV3" s="84"/>
      <c r="AIW3" s="84"/>
      <c r="AIX3" s="84"/>
      <c r="AIY3" s="84"/>
      <c r="AIZ3" s="84"/>
      <c r="AJA3" s="84"/>
      <c r="AJB3" s="84"/>
      <c r="AJC3" s="84"/>
      <c r="AJD3" s="84"/>
      <c r="AJE3" s="84"/>
      <c r="AJF3" s="84"/>
      <c r="AJG3" s="84"/>
      <c r="AJH3" s="84"/>
      <c r="AJI3" s="84"/>
      <c r="AJJ3" s="84"/>
      <c r="AJK3" s="84"/>
      <c r="AJL3" s="84"/>
      <c r="AJM3" s="84"/>
      <c r="AJN3" s="84"/>
      <c r="AJO3" s="84"/>
      <c r="AJP3" s="84"/>
      <c r="AJQ3" s="84"/>
      <c r="AJR3" s="84"/>
      <c r="AJS3" s="84"/>
      <c r="AJT3" s="84"/>
      <c r="AJU3" s="84"/>
      <c r="AJV3" s="84"/>
      <c r="AJW3" s="84"/>
      <c r="AJX3" s="84"/>
      <c r="AJY3" s="84"/>
      <c r="AJZ3" s="84"/>
      <c r="AKA3" s="84"/>
      <c r="AKB3" s="84"/>
      <c r="AKC3" s="84"/>
      <c r="AKD3" s="84"/>
      <c r="AKE3" s="84"/>
      <c r="AKF3" s="84"/>
      <c r="AKG3" s="84"/>
      <c r="AKH3" s="84"/>
      <c r="AKI3" s="84"/>
      <c r="AKJ3" s="84"/>
      <c r="AKK3" s="84"/>
      <c r="AKL3" s="84"/>
      <c r="AKM3" s="84"/>
      <c r="AKN3" s="84"/>
      <c r="AKO3" s="84"/>
      <c r="AKP3" s="84"/>
      <c r="AKQ3" s="84"/>
      <c r="AKR3" s="84"/>
      <c r="AKS3" s="84"/>
      <c r="AKT3" s="84"/>
      <c r="AKU3" s="84"/>
      <c r="AKV3" s="84"/>
      <c r="AKW3" s="84"/>
      <c r="AKX3" s="84"/>
      <c r="AKY3" s="84"/>
      <c r="AKZ3" s="84"/>
      <c r="ALA3" s="84"/>
      <c r="ALB3" s="84"/>
      <c r="ALC3" s="84"/>
      <c r="ALD3" s="84"/>
      <c r="ALE3" s="84"/>
      <c r="ALF3" s="84"/>
      <c r="ALG3" s="84"/>
      <c r="ALH3" s="84"/>
      <c r="ALI3" s="84"/>
      <c r="ALJ3" s="84"/>
      <c r="ALK3" s="84"/>
      <c r="ALL3" s="84"/>
      <c r="ALM3" s="84"/>
      <c r="ALN3" s="84"/>
      <c r="ALO3" s="84"/>
      <c r="ALP3" s="84"/>
      <c r="ALQ3" s="84"/>
      <c r="ALR3" s="84"/>
      <c r="ALS3" s="84"/>
      <c r="ALT3" s="84"/>
      <c r="ALU3" s="84"/>
      <c r="ALV3" s="84"/>
      <c r="ALW3" s="84"/>
      <c r="ALX3" s="84"/>
      <c r="ALY3" s="84"/>
      <c r="ALZ3" s="84"/>
      <c r="AMA3" s="84"/>
      <c r="AMB3" s="84"/>
      <c r="AMC3" s="84"/>
      <c r="AMD3" s="84"/>
      <c r="AME3" s="84"/>
      <c r="AMF3" s="84"/>
      <c r="AMG3" s="84"/>
      <c r="AMH3" s="84"/>
      <c r="AMI3" s="84"/>
      <c r="AMJ3" s="84"/>
    </row>
    <row r="4" spans="1:1024" s="175" customFormat="1" ht="33" x14ac:dyDescent="0.25">
      <c r="B4" s="173" t="s">
        <v>311</v>
      </c>
      <c r="C4" s="174">
        <f>SUM(C5:C13)</f>
        <v>116.45</v>
      </c>
      <c r="D4" s="173" t="s">
        <v>312</v>
      </c>
      <c r="E4" s="174">
        <f>SUM(E5:E13)</f>
        <v>204.89999999999998</v>
      </c>
      <c r="F4" s="173" t="s">
        <v>313</v>
      </c>
      <c r="G4" s="174">
        <f>SUM(G5:G13)</f>
        <v>117.89</v>
      </c>
      <c r="H4" s="173" t="s">
        <v>314</v>
      </c>
      <c r="I4" s="174">
        <f>SUM(I5:I13)</f>
        <v>122.86000000000001</v>
      </c>
      <c r="J4" s="173" t="s">
        <v>315</v>
      </c>
      <c r="K4" s="174">
        <f>SUM(K5:K13)</f>
        <v>138.82</v>
      </c>
    </row>
    <row r="5" spans="1:1024" s="87" customFormat="1" x14ac:dyDescent="0.25">
      <c r="B5" s="113" t="s">
        <v>43</v>
      </c>
      <c r="C5" s="113">
        <v>11.55</v>
      </c>
      <c r="D5" s="113"/>
      <c r="E5" s="113"/>
      <c r="F5" s="113" t="s">
        <v>43</v>
      </c>
      <c r="G5" s="113">
        <v>11.55</v>
      </c>
      <c r="H5" s="113" t="s">
        <v>43</v>
      </c>
      <c r="I5" s="113">
        <v>11.55</v>
      </c>
      <c r="J5" s="113" t="s">
        <v>43</v>
      </c>
      <c r="K5" s="113">
        <v>11.55</v>
      </c>
    </row>
    <row r="6" spans="1:1024" s="87" customFormat="1" x14ac:dyDescent="0.25">
      <c r="B6" s="113" t="s">
        <v>44</v>
      </c>
      <c r="C6" s="113">
        <v>16.46</v>
      </c>
      <c r="D6" s="113" t="s">
        <v>44</v>
      </c>
      <c r="E6" s="113">
        <v>16.46</v>
      </c>
      <c r="F6" s="113"/>
      <c r="G6" s="113"/>
      <c r="H6" s="113" t="s">
        <v>44</v>
      </c>
      <c r="I6" s="113">
        <v>16.46</v>
      </c>
      <c r="J6" s="113"/>
      <c r="K6" s="113"/>
    </row>
    <row r="7" spans="1:1024" s="87" customFormat="1" x14ac:dyDescent="0.25">
      <c r="B7" s="113" t="s">
        <v>76</v>
      </c>
      <c r="C7" s="113">
        <v>15.42</v>
      </c>
      <c r="D7" s="113"/>
      <c r="E7" s="113"/>
      <c r="F7" s="113"/>
      <c r="G7" s="113"/>
      <c r="H7" s="113" t="s">
        <v>172</v>
      </c>
      <c r="I7" s="113">
        <v>19.23</v>
      </c>
      <c r="J7" s="113"/>
      <c r="K7" s="113"/>
    </row>
    <row r="8" spans="1:1024" s="87" customFormat="1" ht="49.5" x14ac:dyDescent="0.25">
      <c r="B8" s="113" t="s">
        <v>463</v>
      </c>
      <c r="C8" s="113">
        <v>31.62</v>
      </c>
      <c r="D8" s="113" t="s">
        <v>558</v>
      </c>
      <c r="E8" s="113">
        <v>104.08</v>
      </c>
      <c r="F8" s="113" t="s">
        <v>559</v>
      </c>
      <c r="G8" s="113">
        <v>37.54</v>
      </c>
      <c r="H8" s="113" t="s">
        <v>490</v>
      </c>
      <c r="I8" s="113">
        <v>24.72</v>
      </c>
      <c r="J8" s="113" t="s">
        <v>212</v>
      </c>
      <c r="K8" s="113">
        <v>66.8</v>
      </c>
    </row>
    <row r="9" spans="1:1024" s="87" customFormat="1" x14ac:dyDescent="0.25">
      <c r="B9" s="113"/>
      <c r="C9" s="113"/>
      <c r="D9" s="113" t="s">
        <v>565</v>
      </c>
      <c r="E9" s="113">
        <v>29.3</v>
      </c>
      <c r="F9" s="113" t="s">
        <v>43</v>
      </c>
      <c r="G9" s="113">
        <v>5.77</v>
      </c>
      <c r="H9" s="113"/>
      <c r="I9" s="113"/>
      <c r="J9" s="113"/>
      <c r="K9" s="113"/>
    </row>
    <row r="10" spans="1:1024" s="87" customFormat="1" x14ac:dyDescent="0.25">
      <c r="B10" s="113"/>
      <c r="C10" s="113"/>
      <c r="D10" s="113"/>
      <c r="E10" s="113"/>
      <c r="F10" s="113" t="s">
        <v>167</v>
      </c>
      <c r="G10" s="113">
        <v>22.3</v>
      </c>
      <c r="H10" s="113"/>
      <c r="I10" s="113"/>
      <c r="J10" s="113" t="s">
        <v>497</v>
      </c>
      <c r="K10" s="113">
        <v>21.34</v>
      </c>
    </row>
    <row r="11" spans="1:1024" s="87" customFormat="1" ht="33" x14ac:dyDescent="0.25">
      <c r="B11" s="113" t="s">
        <v>11</v>
      </c>
      <c r="C11" s="113">
        <v>4.82</v>
      </c>
      <c r="D11" s="113" t="s">
        <v>25</v>
      </c>
      <c r="E11" s="113">
        <v>8.98</v>
      </c>
      <c r="F11" s="113" t="s">
        <v>52</v>
      </c>
      <c r="G11" s="113">
        <v>4.1500000000000004</v>
      </c>
      <c r="H11" s="113" t="s">
        <v>11</v>
      </c>
      <c r="I11" s="113">
        <v>4.82</v>
      </c>
      <c r="J11" s="113" t="s">
        <v>420</v>
      </c>
      <c r="K11" s="113">
        <v>2.5499999999999998</v>
      </c>
    </row>
    <row r="12" spans="1:1024" s="87" customFormat="1" x14ac:dyDescent="0.25">
      <c r="B12" s="113" t="s">
        <v>465</v>
      </c>
      <c r="C12" s="113">
        <v>6.2</v>
      </c>
      <c r="D12" s="113" t="s">
        <v>465</v>
      </c>
      <c r="E12" s="113">
        <v>6.2</v>
      </c>
      <c r="F12" s="113" t="s">
        <v>465</v>
      </c>
      <c r="G12" s="113">
        <v>6.2</v>
      </c>
      <c r="H12" s="113" t="s">
        <v>465</v>
      </c>
      <c r="I12" s="113">
        <v>6.2</v>
      </c>
      <c r="J12" s="113" t="s">
        <v>465</v>
      </c>
      <c r="K12" s="113">
        <v>6.2</v>
      </c>
    </row>
    <row r="13" spans="1:1024" s="87" customFormat="1" x14ac:dyDescent="0.25">
      <c r="B13" s="113" t="s">
        <v>45</v>
      </c>
      <c r="C13" s="113">
        <v>30.38</v>
      </c>
      <c r="D13" s="113" t="s">
        <v>51</v>
      </c>
      <c r="E13" s="113">
        <v>39.880000000000003</v>
      </c>
      <c r="F13" s="113" t="s">
        <v>45</v>
      </c>
      <c r="G13" s="113">
        <v>30.38</v>
      </c>
      <c r="H13" s="113" t="s">
        <v>51</v>
      </c>
      <c r="I13" s="113">
        <v>39.880000000000003</v>
      </c>
      <c r="J13" s="113" t="s">
        <v>45</v>
      </c>
      <c r="K13" s="113">
        <v>30.38</v>
      </c>
    </row>
    <row r="14" spans="1:1024" s="175" customFormat="1" x14ac:dyDescent="0.25">
      <c r="B14" s="173" t="s">
        <v>300</v>
      </c>
      <c r="C14" s="174">
        <f>SUM(C15:C22)</f>
        <v>245.32999999999998</v>
      </c>
      <c r="D14" s="173" t="s">
        <v>301</v>
      </c>
      <c r="E14" s="174">
        <f>SUM(E15:E22)</f>
        <v>214.35999999999999</v>
      </c>
      <c r="F14" s="173" t="s">
        <v>302</v>
      </c>
      <c r="G14" s="174">
        <f>SUM(G15:G22)</f>
        <v>271.19</v>
      </c>
      <c r="H14" s="173" t="s">
        <v>303</v>
      </c>
      <c r="I14" s="174">
        <f>SUM(I15:I22)</f>
        <v>280.07</v>
      </c>
      <c r="J14" s="173" t="s">
        <v>304</v>
      </c>
      <c r="K14" s="174">
        <f>SUM(K15:K22)</f>
        <v>273.41999999999996</v>
      </c>
    </row>
    <row r="15" spans="1:1024" s="87" customFormat="1" ht="49.5" x14ac:dyDescent="0.25">
      <c r="B15" s="113" t="s">
        <v>152</v>
      </c>
      <c r="C15" s="113">
        <v>19.45</v>
      </c>
      <c r="D15" s="113" t="s">
        <v>161</v>
      </c>
      <c r="E15" s="113">
        <v>40.42</v>
      </c>
      <c r="F15" s="113" t="s">
        <v>188</v>
      </c>
      <c r="G15" s="113">
        <v>27.31</v>
      </c>
      <c r="H15" s="113" t="s">
        <v>179</v>
      </c>
      <c r="I15" s="113">
        <v>40.49</v>
      </c>
      <c r="J15" s="113" t="s">
        <v>173</v>
      </c>
      <c r="K15" s="113">
        <v>20.82</v>
      </c>
    </row>
    <row r="16" spans="1:1024" s="87" customFormat="1" ht="49.5" x14ac:dyDescent="0.25">
      <c r="B16" s="113" t="s">
        <v>567</v>
      </c>
      <c r="C16" s="113">
        <f>14.76+14.49</f>
        <v>29.25</v>
      </c>
      <c r="D16" s="113" t="s">
        <v>511</v>
      </c>
      <c r="E16" s="113">
        <v>28.8</v>
      </c>
      <c r="F16" s="113" t="s">
        <v>568</v>
      </c>
      <c r="G16" s="113">
        <f>17.74+14.49</f>
        <v>32.229999999999997</v>
      </c>
      <c r="H16" s="113" t="s">
        <v>569</v>
      </c>
      <c r="I16" s="113">
        <f>15.19+27.95</f>
        <v>43.14</v>
      </c>
      <c r="J16" s="113" t="s">
        <v>570</v>
      </c>
      <c r="K16" s="113">
        <f>12.13+27.95</f>
        <v>40.08</v>
      </c>
    </row>
    <row r="17" spans="2:11" s="87" customFormat="1" ht="33" x14ac:dyDescent="0.25">
      <c r="B17" s="113" t="s">
        <v>573</v>
      </c>
      <c r="C17" s="113">
        <v>120.74</v>
      </c>
      <c r="D17" s="113" t="s">
        <v>574</v>
      </c>
      <c r="E17" s="113">
        <v>59.19</v>
      </c>
      <c r="F17" s="113" t="s">
        <v>561</v>
      </c>
      <c r="G17" s="113">
        <v>75.23</v>
      </c>
      <c r="H17" s="113" t="s">
        <v>175</v>
      </c>
      <c r="I17" s="113">
        <v>77.209999999999994</v>
      </c>
      <c r="J17" s="113" t="s">
        <v>575</v>
      </c>
      <c r="K17" s="113">
        <v>120.74</v>
      </c>
    </row>
    <row r="18" spans="2:11" s="87" customFormat="1" x14ac:dyDescent="0.25">
      <c r="B18" s="113"/>
      <c r="C18" s="113"/>
      <c r="D18" s="113"/>
      <c r="E18" s="113"/>
      <c r="F18" s="113" t="s">
        <v>43</v>
      </c>
      <c r="G18" s="113">
        <v>5.77</v>
      </c>
      <c r="H18" s="113"/>
      <c r="I18" s="113"/>
      <c r="J18" s="113"/>
      <c r="K18" s="113"/>
    </row>
    <row r="19" spans="2:11" s="87" customFormat="1" ht="33" x14ac:dyDescent="0.25">
      <c r="B19" s="113" t="s">
        <v>47</v>
      </c>
      <c r="C19" s="113">
        <v>11.37</v>
      </c>
      <c r="D19" s="113" t="s">
        <v>195</v>
      </c>
      <c r="E19" s="113">
        <v>20.12</v>
      </c>
      <c r="F19" s="113" t="s">
        <v>485</v>
      </c>
      <c r="G19" s="113">
        <v>55.32</v>
      </c>
      <c r="H19" s="113" t="s">
        <v>493</v>
      </c>
      <c r="I19" s="113">
        <v>62.42</v>
      </c>
      <c r="J19" s="113" t="s">
        <v>437</v>
      </c>
      <c r="K19" s="113">
        <v>16.45</v>
      </c>
    </row>
    <row r="20" spans="2:11" s="87" customFormat="1" ht="33" x14ac:dyDescent="0.25">
      <c r="B20" s="113" t="s">
        <v>48</v>
      </c>
      <c r="C20" s="113">
        <v>10.220000000000001</v>
      </c>
      <c r="D20" s="113" t="s">
        <v>59</v>
      </c>
      <c r="E20" s="113">
        <v>21.03</v>
      </c>
      <c r="F20" s="113" t="s">
        <v>53</v>
      </c>
      <c r="G20" s="113">
        <v>21.03</v>
      </c>
      <c r="H20" s="113" t="s">
        <v>54</v>
      </c>
      <c r="I20" s="113">
        <v>9.75</v>
      </c>
      <c r="J20" s="113" t="s">
        <v>91</v>
      </c>
      <c r="K20" s="113">
        <v>21.03</v>
      </c>
    </row>
    <row r="21" spans="2:11" s="87" customFormat="1" x14ac:dyDescent="0.25">
      <c r="B21" s="113" t="s">
        <v>465</v>
      </c>
      <c r="C21" s="113">
        <v>14.42</v>
      </c>
      <c r="D21" s="113" t="s">
        <v>465</v>
      </c>
      <c r="E21" s="113">
        <v>14.42</v>
      </c>
      <c r="F21" s="113" t="s">
        <v>465</v>
      </c>
      <c r="G21" s="113">
        <v>14.42</v>
      </c>
      <c r="H21" s="113" t="s">
        <v>465</v>
      </c>
      <c r="I21" s="113">
        <v>16.68</v>
      </c>
      <c r="J21" s="113" t="s">
        <v>465</v>
      </c>
      <c r="K21" s="113">
        <v>14.42</v>
      </c>
    </row>
    <row r="22" spans="2:11" s="87" customFormat="1" x14ac:dyDescent="0.25">
      <c r="B22" s="113" t="s">
        <v>51</v>
      </c>
      <c r="C22" s="113">
        <v>39.880000000000003</v>
      </c>
      <c r="D22" s="113" t="s">
        <v>45</v>
      </c>
      <c r="E22" s="113">
        <v>30.38</v>
      </c>
      <c r="F22" s="113" t="s">
        <v>51</v>
      </c>
      <c r="G22" s="113">
        <v>39.880000000000003</v>
      </c>
      <c r="H22" s="113" t="s">
        <v>45</v>
      </c>
      <c r="I22" s="113">
        <v>30.38</v>
      </c>
      <c r="J22" s="113" t="s">
        <v>51</v>
      </c>
      <c r="K22" s="113">
        <v>39.880000000000003</v>
      </c>
    </row>
    <row r="23" spans="2:11" s="175" customFormat="1" ht="33" x14ac:dyDescent="0.25">
      <c r="B23" s="173" t="s">
        <v>317</v>
      </c>
      <c r="C23" s="174">
        <f>SUM(C24:C26)</f>
        <v>122.15</v>
      </c>
      <c r="D23" s="173" t="s">
        <v>318</v>
      </c>
      <c r="E23" s="174">
        <f>SUM(E24:E26)</f>
        <v>93.58</v>
      </c>
      <c r="F23" s="173" t="s">
        <v>319</v>
      </c>
      <c r="G23" s="174">
        <f>SUM(G24:G26)</f>
        <v>154.85000000000002</v>
      </c>
      <c r="H23" s="173" t="s">
        <v>320</v>
      </c>
      <c r="I23" s="174">
        <f>SUM(I24:I26)</f>
        <v>64.23</v>
      </c>
      <c r="J23" s="173" t="s">
        <v>321</v>
      </c>
      <c r="K23" s="174">
        <f>SUM(K24:K26)</f>
        <v>150.54</v>
      </c>
    </row>
    <row r="24" spans="2:11" s="87" customFormat="1" ht="49.5" x14ac:dyDescent="0.25">
      <c r="B24" s="113" t="s">
        <v>650</v>
      </c>
      <c r="C24" s="113">
        <v>16.12</v>
      </c>
      <c r="D24" s="113" t="s">
        <v>478</v>
      </c>
      <c r="E24" s="113">
        <v>24.24</v>
      </c>
      <c r="F24" s="113" t="s">
        <v>487</v>
      </c>
      <c r="G24" s="113">
        <v>19.53</v>
      </c>
      <c r="H24" s="113" t="s">
        <v>650</v>
      </c>
      <c r="I24" s="113">
        <v>16.12</v>
      </c>
      <c r="J24" s="113" t="s">
        <v>478</v>
      </c>
      <c r="K24" s="113">
        <v>24.24</v>
      </c>
    </row>
    <row r="25" spans="2:11" s="87" customFormat="1" ht="33" x14ac:dyDescent="0.25">
      <c r="B25" s="113" t="s">
        <v>98</v>
      </c>
      <c r="C25" s="113">
        <v>66.150000000000006</v>
      </c>
      <c r="D25" s="113" t="s">
        <v>11</v>
      </c>
      <c r="E25" s="113">
        <v>4.82</v>
      </c>
      <c r="F25" s="113" t="s">
        <v>198</v>
      </c>
      <c r="G25" s="113">
        <v>66.150000000000006</v>
      </c>
      <c r="H25" s="113" t="s">
        <v>48</v>
      </c>
      <c r="I25" s="113">
        <v>10.220000000000001</v>
      </c>
      <c r="J25" s="113" t="s">
        <v>182</v>
      </c>
      <c r="K25" s="113">
        <v>66.150000000000006</v>
      </c>
    </row>
    <row r="26" spans="2:11" s="87" customFormat="1" x14ac:dyDescent="0.25">
      <c r="B26" s="113" t="s">
        <v>51</v>
      </c>
      <c r="C26" s="113">
        <v>39.880000000000003</v>
      </c>
      <c r="D26" s="113" t="s">
        <v>110</v>
      </c>
      <c r="E26" s="113">
        <v>64.52</v>
      </c>
      <c r="F26" s="113" t="s">
        <v>57</v>
      </c>
      <c r="G26" s="113">
        <v>69.17</v>
      </c>
      <c r="H26" s="113" t="s">
        <v>92</v>
      </c>
      <c r="I26" s="113">
        <v>37.89</v>
      </c>
      <c r="J26" s="113" t="s">
        <v>157</v>
      </c>
      <c r="K26" s="113">
        <v>60.15</v>
      </c>
    </row>
    <row r="27" spans="2:11" s="87" customFormat="1" x14ac:dyDescent="0.25">
      <c r="B27" s="232" t="s">
        <v>305</v>
      </c>
      <c r="C27" s="233"/>
      <c r="D27" s="233"/>
      <c r="E27" s="233"/>
      <c r="F27" s="233"/>
      <c r="G27" s="233"/>
      <c r="H27" s="233"/>
      <c r="I27" s="233"/>
      <c r="J27" s="233"/>
      <c r="K27" s="234"/>
    </row>
    <row r="28" spans="2:11" s="175" customFormat="1" ht="33" x14ac:dyDescent="0.25">
      <c r="B28" s="173" t="s">
        <v>322</v>
      </c>
      <c r="C28" s="174">
        <f>SUM(C29:C37)</f>
        <v>123.79000000000002</v>
      </c>
      <c r="D28" s="173" t="s">
        <v>323</v>
      </c>
      <c r="E28" s="174">
        <f>SUM(E29:E37)</f>
        <v>188.23</v>
      </c>
      <c r="F28" s="173" t="s">
        <v>324</v>
      </c>
      <c r="G28" s="174">
        <f>SUM(G29:G37)</f>
        <v>142.57000000000002</v>
      </c>
      <c r="H28" s="173" t="s">
        <v>325</v>
      </c>
      <c r="I28" s="174">
        <f>SUM(I29:I37)</f>
        <v>110.28</v>
      </c>
      <c r="J28" s="173" t="s">
        <v>326</v>
      </c>
      <c r="K28" s="174">
        <f>SUM(K29:K37)</f>
        <v>158.9</v>
      </c>
    </row>
    <row r="29" spans="2:11" s="87" customFormat="1" x14ac:dyDescent="0.25">
      <c r="B29" s="113" t="s">
        <v>43</v>
      </c>
      <c r="C29" s="113">
        <v>11.55</v>
      </c>
      <c r="D29" s="113" t="s">
        <v>43</v>
      </c>
      <c r="E29" s="113">
        <v>11.55</v>
      </c>
      <c r="F29" s="113" t="s">
        <v>43</v>
      </c>
      <c r="G29" s="113">
        <v>11.55</v>
      </c>
      <c r="H29" s="113" t="s">
        <v>43</v>
      </c>
      <c r="I29" s="113">
        <v>11.55</v>
      </c>
      <c r="J29" s="113"/>
      <c r="K29" s="113"/>
    </row>
    <row r="30" spans="2:11" s="87" customFormat="1" x14ac:dyDescent="0.25">
      <c r="B30" s="113" t="s">
        <v>44</v>
      </c>
      <c r="C30" s="113">
        <v>21.95</v>
      </c>
      <c r="D30" s="113"/>
      <c r="E30" s="113"/>
      <c r="F30" s="113"/>
      <c r="G30" s="113"/>
      <c r="H30" s="113" t="s">
        <v>44</v>
      </c>
      <c r="I30" s="113">
        <v>21.95</v>
      </c>
      <c r="J30" s="113"/>
      <c r="K30" s="113"/>
    </row>
    <row r="31" spans="2:11" s="87" customFormat="1" x14ac:dyDescent="0.25">
      <c r="B31" s="113" t="s">
        <v>76</v>
      </c>
      <c r="C31" s="113">
        <v>15.42</v>
      </c>
      <c r="D31" s="113"/>
      <c r="E31" s="113"/>
      <c r="F31" s="113"/>
      <c r="G31" s="113"/>
      <c r="H31" s="113" t="s">
        <v>76</v>
      </c>
      <c r="I31" s="113">
        <v>15.42</v>
      </c>
      <c r="J31" s="113"/>
      <c r="K31" s="113"/>
    </row>
    <row r="32" spans="2:11" s="87" customFormat="1" ht="49.5" x14ac:dyDescent="0.25">
      <c r="B32" s="113" t="s">
        <v>536</v>
      </c>
      <c r="C32" s="113">
        <v>15.95</v>
      </c>
      <c r="D32" s="113" t="s">
        <v>560</v>
      </c>
      <c r="E32" s="113">
        <v>99.46</v>
      </c>
      <c r="F32" s="113" t="s">
        <v>509</v>
      </c>
      <c r="G32" s="113">
        <v>67.06</v>
      </c>
      <c r="H32" s="113" t="s">
        <v>513</v>
      </c>
      <c r="I32" s="113">
        <v>17.600000000000001</v>
      </c>
      <c r="J32" s="113" t="s">
        <v>561</v>
      </c>
      <c r="K32" s="113">
        <v>75.23</v>
      </c>
    </row>
    <row r="33" spans="2:11" s="87" customFormat="1" x14ac:dyDescent="0.25">
      <c r="B33" s="113"/>
      <c r="C33" s="113"/>
      <c r="D33" s="113" t="s">
        <v>565</v>
      </c>
      <c r="E33" s="113">
        <v>29.3</v>
      </c>
      <c r="F33" s="113"/>
      <c r="G33" s="113"/>
      <c r="H33" s="113"/>
      <c r="I33" s="113"/>
      <c r="J33" s="113" t="s">
        <v>43</v>
      </c>
      <c r="K33" s="113">
        <v>5.77</v>
      </c>
    </row>
    <row r="34" spans="2:11" s="87" customFormat="1" ht="33" x14ac:dyDescent="0.25">
      <c r="B34" s="113"/>
      <c r="C34" s="113"/>
      <c r="D34" s="113"/>
      <c r="E34" s="113"/>
      <c r="F34" s="113" t="s">
        <v>47</v>
      </c>
      <c r="G34" s="113">
        <v>11.37</v>
      </c>
      <c r="H34" s="113"/>
      <c r="I34" s="113"/>
      <c r="J34" s="113" t="s">
        <v>200</v>
      </c>
      <c r="K34" s="113">
        <v>21.34</v>
      </c>
    </row>
    <row r="35" spans="2:11" s="87" customFormat="1" ht="33" x14ac:dyDescent="0.25">
      <c r="B35" s="113" t="s">
        <v>55</v>
      </c>
      <c r="C35" s="113">
        <v>10.48</v>
      </c>
      <c r="D35" s="113" t="s">
        <v>25</v>
      </c>
      <c r="E35" s="113">
        <v>8.98</v>
      </c>
      <c r="F35" s="113" t="s">
        <v>52</v>
      </c>
      <c r="G35" s="113">
        <v>4.1500000000000004</v>
      </c>
      <c r="H35" s="113" t="s">
        <v>11</v>
      </c>
      <c r="I35" s="113">
        <v>4.82</v>
      </c>
      <c r="J35" s="113" t="s">
        <v>55</v>
      </c>
      <c r="K35" s="113">
        <v>10.48</v>
      </c>
    </row>
    <row r="36" spans="2:11" s="87" customFormat="1" x14ac:dyDescent="0.25">
      <c r="B36" s="113" t="s">
        <v>465</v>
      </c>
      <c r="C36" s="113">
        <v>8.56</v>
      </c>
      <c r="D36" s="113" t="s">
        <v>465</v>
      </c>
      <c r="E36" s="113">
        <v>8.56</v>
      </c>
      <c r="F36" s="113" t="s">
        <v>465</v>
      </c>
      <c r="G36" s="113">
        <v>8.56</v>
      </c>
      <c r="H36" s="113" t="s">
        <v>465</v>
      </c>
      <c r="I36" s="113">
        <v>8.56</v>
      </c>
      <c r="J36" s="113" t="s">
        <v>465</v>
      </c>
      <c r="K36" s="113">
        <v>6.2</v>
      </c>
    </row>
    <row r="37" spans="2:11" s="87" customFormat="1" x14ac:dyDescent="0.25">
      <c r="B37" s="113" t="s">
        <v>51</v>
      </c>
      <c r="C37" s="113">
        <v>39.880000000000003</v>
      </c>
      <c r="D37" s="113" t="s">
        <v>45</v>
      </c>
      <c r="E37" s="113">
        <v>30.38</v>
      </c>
      <c r="F37" s="113" t="s">
        <v>51</v>
      </c>
      <c r="G37" s="113">
        <v>39.880000000000003</v>
      </c>
      <c r="H37" s="113" t="s">
        <v>45</v>
      </c>
      <c r="I37" s="113">
        <v>30.38</v>
      </c>
      <c r="J37" s="113" t="s">
        <v>51</v>
      </c>
      <c r="K37" s="113">
        <v>39.880000000000003</v>
      </c>
    </row>
    <row r="38" spans="2:11" s="175" customFormat="1" x14ac:dyDescent="0.25">
      <c r="B38" s="173" t="s">
        <v>306</v>
      </c>
      <c r="C38" s="174">
        <f>SUM(C39:C46)</f>
        <v>225.91</v>
      </c>
      <c r="D38" s="173" t="s">
        <v>307</v>
      </c>
      <c r="E38" s="174">
        <f>SUM(E39:E46)</f>
        <v>207.75</v>
      </c>
      <c r="F38" s="173" t="s">
        <v>308</v>
      </c>
      <c r="G38" s="174">
        <f>SUM(G39:G46)</f>
        <v>198.61999999999998</v>
      </c>
      <c r="H38" s="173" t="s">
        <v>309</v>
      </c>
      <c r="I38" s="174">
        <f>SUM(I39:I46)</f>
        <v>294.09000000000003</v>
      </c>
      <c r="J38" s="173" t="s">
        <v>310</v>
      </c>
      <c r="K38" s="174">
        <f>SUM(K39:K46)</f>
        <v>268.32000000000005</v>
      </c>
    </row>
    <row r="39" spans="2:11" s="87" customFormat="1" ht="49.5" x14ac:dyDescent="0.25">
      <c r="B39" s="113" t="s">
        <v>183</v>
      </c>
      <c r="C39" s="113">
        <v>21.77</v>
      </c>
      <c r="D39" s="113" t="s">
        <v>213</v>
      </c>
      <c r="E39" s="113">
        <v>46.33</v>
      </c>
      <c r="F39" s="113" t="s">
        <v>161</v>
      </c>
      <c r="G39" s="113">
        <v>40.42</v>
      </c>
      <c r="H39" s="113" t="s">
        <v>196</v>
      </c>
      <c r="I39" s="113">
        <v>17.63</v>
      </c>
      <c r="J39" s="113" t="s">
        <v>201</v>
      </c>
      <c r="K39" s="113">
        <v>14.4</v>
      </c>
    </row>
    <row r="40" spans="2:11" s="87" customFormat="1" ht="49.5" x14ac:dyDescent="0.25">
      <c r="B40" s="113" t="s">
        <v>88</v>
      </c>
      <c r="C40" s="113">
        <f>7.74+14.49</f>
        <v>22.23</v>
      </c>
      <c r="D40" s="113" t="s">
        <v>568</v>
      </c>
      <c r="E40" s="113">
        <f>17.74+14.49</f>
        <v>32.229999999999997</v>
      </c>
      <c r="F40" s="113" t="s">
        <v>511</v>
      </c>
      <c r="G40" s="113">
        <v>28.8</v>
      </c>
      <c r="H40" s="113" t="s">
        <v>153</v>
      </c>
      <c r="I40" s="113">
        <v>29.28</v>
      </c>
      <c r="J40" s="113" t="s">
        <v>571</v>
      </c>
      <c r="K40" s="113">
        <f>7.87+27.95</f>
        <v>35.82</v>
      </c>
    </row>
    <row r="41" spans="2:11" s="87" customFormat="1" ht="33" x14ac:dyDescent="0.25">
      <c r="B41" s="113" t="s">
        <v>538</v>
      </c>
      <c r="C41" s="113">
        <v>110.76</v>
      </c>
      <c r="D41" s="113" t="s">
        <v>85</v>
      </c>
      <c r="E41" s="113">
        <v>65.510000000000005</v>
      </c>
      <c r="F41" s="113" t="s">
        <v>576</v>
      </c>
      <c r="G41" s="113">
        <v>48.49</v>
      </c>
      <c r="H41" s="113" t="s">
        <v>577</v>
      </c>
      <c r="I41" s="113">
        <v>110.76</v>
      </c>
      <c r="J41" s="113" t="s">
        <v>390</v>
      </c>
      <c r="K41" s="113">
        <v>79.569999999999993</v>
      </c>
    </row>
    <row r="42" spans="2:11" s="87" customFormat="1" x14ac:dyDescent="0.25">
      <c r="B42" s="113" t="s">
        <v>43</v>
      </c>
      <c r="C42" s="113">
        <v>5.77</v>
      </c>
      <c r="D42" s="113"/>
      <c r="E42" s="113"/>
      <c r="F42" s="113" t="s">
        <v>43</v>
      </c>
      <c r="G42" s="113">
        <v>5.77</v>
      </c>
      <c r="H42" s="113" t="s">
        <v>43</v>
      </c>
      <c r="I42" s="113">
        <v>5.77</v>
      </c>
      <c r="J42" s="113" t="s">
        <v>43</v>
      </c>
      <c r="K42" s="113">
        <v>5.77</v>
      </c>
    </row>
    <row r="43" spans="2:11" s="87" customFormat="1" ht="33" x14ac:dyDescent="0.25">
      <c r="B43" s="113" t="s">
        <v>47</v>
      </c>
      <c r="C43" s="113">
        <v>11.37</v>
      </c>
      <c r="D43" s="113"/>
      <c r="E43" s="113"/>
      <c r="F43" s="113" t="s">
        <v>195</v>
      </c>
      <c r="G43" s="113">
        <v>20.12</v>
      </c>
      <c r="H43" s="113" t="s">
        <v>485</v>
      </c>
      <c r="I43" s="113">
        <v>55.32</v>
      </c>
      <c r="J43" s="113" t="s">
        <v>493</v>
      </c>
      <c r="K43" s="113">
        <v>62.42</v>
      </c>
    </row>
    <row r="44" spans="2:11" s="87" customFormat="1" ht="33" x14ac:dyDescent="0.25">
      <c r="B44" s="113" t="s">
        <v>56</v>
      </c>
      <c r="C44" s="113">
        <v>9.2100000000000009</v>
      </c>
      <c r="D44" s="113" t="s">
        <v>58</v>
      </c>
      <c r="E44" s="113">
        <v>9.75</v>
      </c>
      <c r="F44" s="113" t="s">
        <v>48</v>
      </c>
      <c r="G44" s="113">
        <v>10.220000000000001</v>
      </c>
      <c r="H44" s="113" t="s">
        <v>59</v>
      </c>
      <c r="I44" s="113">
        <v>21.03</v>
      </c>
      <c r="J44" s="113" t="s">
        <v>579</v>
      </c>
      <c r="K44" s="113">
        <v>21.03</v>
      </c>
    </row>
    <row r="45" spans="2:11" s="87" customFormat="1" x14ac:dyDescent="0.25">
      <c r="B45" s="113" t="s">
        <v>465</v>
      </c>
      <c r="C45" s="113">
        <v>14.42</v>
      </c>
      <c r="D45" s="113" t="s">
        <v>465</v>
      </c>
      <c r="E45" s="113">
        <v>14.05</v>
      </c>
      <c r="F45" s="113" t="s">
        <v>465</v>
      </c>
      <c r="G45" s="113">
        <v>14.42</v>
      </c>
      <c r="H45" s="113" t="s">
        <v>465</v>
      </c>
      <c r="I45" s="113">
        <v>14.42</v>
      </c>
      <c r="J45" s="113" t="s">
        <v>465</v>
      </c>
      <c r="K45" s="113">
        <v>18.93</v>
      </c>
    </row>
    <row r="46" spans="2:11" s="87" customFormat="1" x14ac:dyDescent="0.25">
      <c r="B46" s="113" t="s">
        <v>45</v>
      </c>
      <c r="C46" s="113">
        <v>30.38</v>
      </c>
      <c r="D46" s="113" t="s">
        <v>51</v>
      </c>
      <c r="E46" s="113">
        <v>39.880000000000003</v>
      </c>
      <c r="F46" s="113" t="s">
        <v>45</v>
      </c>
      <c r="G46" s="113">
        <v>30.38</v>
      </c>
      <c r="H46" s="113" t="s">
        <v>51</v>
      </c>
      <c r="I46" s="113">
        <v>39.880000000000003</v>
      </c>
      <c r="J46" s="113" t="s">
        <v>45</v>
      </c>
      <c r="K46" s="113">
        <v>30.38</v>
      </c>
    </row>
    <row r="47" spans="2:11" s="175" customFormat="1" ht="33" x14ac:dyDescent="0.25">
      <c r="B47" s="173" t="s">
        <v>646</v>
      </c>
      <c r="C47" s="174">
        <f>SUM(C48:C50)</f>
        <v>54.730000000000004</v>
      </c>
      <c r="D47" s="173" t="s">
        <v>327</v>
      </c>
      <c r="E47" s="174">
        <f>SUM(E48:E50)</f>
        <v>146.79000000000002</v>
      </c>
      <c r="F47" s="173" t="s">
        <v>328</v>
      </c>
      <c r="G47" s="174">
        <f>SUM(G48:G50)</f>
        <v>73.330000000000013</v>
      </c>
      <c r="H47" s="173" t="s">
        <v>329</v>
      </c>
      <c r="I47" s="174">
        <f>SUM(I48:I50)</f>
        <v>154.85000000000002</v>
      </c>
      <c r="J47" s="173" t="s">
        <v>330</v>
      </c>
      <c r="K47" s="174">
        <f>SUM(K48:K50)</f>
        <v>60.150000000000006</v>
      </c>
    </row>
    <row r="48" spans="2:11" s="87" customFormat="1" ht="33" x14ac:dyDescent="0.25">
      <c r="B48" s="113" t="s">
        <v>487</v>
      </c>
      <c r="C48" s="113">
        <v>19.53</v>
      </c>
      <c r="D48" s="113" t="s">
        <v>650</v>
      </c>
      <c r="E48" s="113">
        <v>16.12</v>
      </c>
      <c r="F48" s="113" t="s">
        <v>478</v>
      </c>
      <c r="G48" s="113">
        <v>24.24</v>
      </c>
      <c r="H48" s="113" t="s">
        <v>487</v>
      </c>
      <c r="I48" s="113">
        <v>19.53</v>
      </c>
      <c r="J48" s="113" t="s">
        <v>650</v>
      </c>
      <c r="K48" s="113">
        <v>16.12</v>
      </c>
    </row>
    <row r="49" spans="2:11" s="87" customFormat="1" ht="33" x14ac:dyDescent="0.25">
      <c r="B49" s="113" t="s">
        <v>11</v>
      </c>
      <c r="C49" s="113">
        <v>4.82</v>
      </c>
      <c r="D49" s="113" t="s">
        <v>507</v>
      </c>
      <c r="E49" s="113">
        <v>66.150000000000006</v>
      </c>
      <c r="F49" s="113" t="s">
        <v>56</v>
      </c>
      <c r="G49" s="113">
        <v>9.2100000000000009</v>
      </c>
      <c r="H49" s="113" t="s">
        <v>198</v>
      </c>
      <c r="I49" s="113">
        <v>66.150000000000006</v>
      </c>
      <c r="J49" s="113" t="s">
        <v>52</v>
      </c>
      <c r="K49" s="113">
        <v>4.1500000000000004</v>
      </c>
    </row>
    <row r="50" spans="2:11" s="87" customFormat="1" x14ac:dyDescent="0.25">
      <c r="B50" s="113" t="s">
        <v>45</v>
      </c>
      <c r="C50" s="113">
        <v>30.38</v>
      </c>
      <c r="D50" s="113" t="s">
        <v>110</v>
      </c>
      <c r="E50" s="113">
        <v>64.52</v>
      </c>
      <c r="F50" s="113" t="s">
        <v>51</v>
      </c>
      <c r="G50" s="113">
        <v>39.880000000000003</v>
      </c>
      <c r="H50" s="113" t="s">
        <v>57</v>
      </c>
      <c r="I50" s="113">
        <v>69.17</v>
      </c>
      <c r="J50" s="113" t="s">
        <v>51</v>
      </c>
      <c r="K50" s="113">
        <v>39.880000000000003</v>
      </c>
    </row>
    <row r="51" spans="2:11" s="87" customFormat="1" x14ac:dyDescent="0.25">
      <c r="B51" s="232" t="s">
        <v>331</v>
      </c>
      <c r="C51" s="233"/>
      <c r="D51" s="233"/>
      <c r="E51" s="233"/>
      <c r="F51" s="233"/>
      <c r="G51" s="233"/>
      <c r="H51" s="233"/>
      <c r="I51" s="233"/>
      <c r="J51" s="233"/>
      <c r="K51" s="234"/>
    </row>
    <row r="52" spans="2:11" s="175" customFormat="1" ht="33" x14ac:dyDescent="0.25">
      <c r="B52" s="173" t="s">
        <v>333</v>
      </c>
      <c r="C52" s="174">
        <f>SUM(C53:C61)</f>
        <v>116.45</v>
      </c>
      <c r="D52" s="173" t="s">
        <v>334</v>
      </c>
      <c r="E52" s="174">
        <f>SUM(E53:E61)</f>
        <v>216.70999999999998</v>
      </c>
      <c r="F52" s="173" t="s">
        <v>335</v>
      </c>
      <c r="G52" s="174">
        <f>SUM(G53:G61)</f>
        <v>197.16</v>
      </c>
      <c r="H52" s="173" t="s">
        <v>336</v>
      </c>
      <c r="I52" s="174">
        <f>SUM(I53:I61)</f>
        <v>121.94</v>
      </c>
      <c r="J52" s="173" t="s">
        <v>337</v>
      </c>
      <c r="K52" s="174">
        <f>SUM(K53:K61)</f>
        <v>219.12</v>
      </c>
    </row>
    <row r="53" spans="2:11" s="87" customFormat="1" x14ac:dyDescent="0.25">
      <c r="B53" s="113" t="s">
        <v>43</v>
      </c>
      <c r="C53" s="113">
        <v>11.55</v>
      </c>
      <c r="D53" s="113"/>
      <c r="E53" s="113"/>
      <c r="F53" s="113" t="s">
        <v>43</v>
      </c>
      <c r="G53" s="113">
        <v>11.55</v>
      </c>
      <c r="H53" s="113" t="s">
        <v>43</v>
      </c>
      <c r="I53" s="113">
        <v>11.55</v>
      </c>
      <c r="J53" s="113" t="s">
        <v>43</v>
      </c>
      <c r="K53" s="113">
        <v>11.55</v>
      </c>
    </row>
    <row r="54" spans="2:11" s="87" customFormat="1" x14ac:dyDescent="0.25">
      <c r="B54" s="113" t="s">
        <v>44</v>
      </c>
      <c r="C54" s="113">
        <v>16.46</v>
      </c>
      <c r="D54" s="113" t="s">
        <v>44</v>
      </c>
      <c r="E54" s="113">
        <v>16.46</v>
      </c>
      <c r="F54" s="113"/>
      <c r="G54" s="113"/>
      <c r="H54" s="113" t="s">
        <v>44</v>
      </c>
      <c r="I54" s="113">
        <v>21.95</v>
      </c>
      <c r="J54" s="113"/>
      <c r="K54" s="113"/>
    </row>
    <row r="55" spans="2:11" s="87" customFormat="1" x14ac:dyDescent="0.25">
      <c r="B55" s="113" t="s">
        <v>76</v>
      </c>
      <c r="C55" s="113">
        <v>15.42</v>
      </c>
      <c r="D55" s="113"/>
      <c r="E55" s="113"/>
      <c r="F55" s="113"/>
      <c r="G55" s="113"/>
      <c r="H55" s="113" t="s">
        <v>172</v>
      </c>
      <c r="I55" s="113">
        <v>19.23</v>
      </c>
      <c r="J55" s="113"/>
      <c r="K55" s="113"/>
    </row>
    <row r="56" spans="2:11" s="87" customFormat="1" ht="49.5" x14ac:dyDescent="0.25">
      <c r="B56" s="113" t="s">
        <v>523</v>
      </c>
      <c r="C56" s="113">
        <v>31.62</v>
      </c>
      <c r="D56" s="113" t="s">
        <v>558</v>
      </c>
      <c r="E56" s="113">
        <v>115.89</v>
      </c>
      <c r="F56" s="113" t="s">
        <v>175</v>
      </c>
      <c r="G56" s="113">
        <v>77.209999999999994</v>
      </c>
      <c r="H56" s="113" t="s">
        <v>536</v>
      </c>
      <c r="I56" s="113">
        <v>15.95</v>
      </c>
      <c r="J56" s="113" t="s">
        <v>538</v>
      </c>
      <c r="K56" s="113">
        <v>110.76</v>
      </c>
    </row>
    <row r="57" spans="2:11" s="87" customFormat="1" x14ac:dyDescent="0.25">
      <c r="B57" s="113"/>
      <c r="C57" s="113"/>
      <c r="D57" s="113" t="s">
        <v>565</v>
      </c>
      <c r="E57" s="113">
        <v>29.3</v>
      </c>
      <c r="F57" s="113"/>
      <c r="G57" s="113"/>
      <c r="H57" s="113"/>
      <c r="I57" s="113"/>
      <c r="J57" s="113"/>
      <c r="K57" s="113"/>
    </row>
    <row r="58" spans="2:11" s="87" customFormat="1" ht="33" x14ac:dyDescent="0.25">
      <c r="B58" s="113"/>
      <c r="C58" s="113"/>
      <c r="D58" s="113"/>
      <c r="E58" s="113"/>
      <c r="F58" s="113" t="s">
        <v>493</v>
      </c>
      <c r="G58" s="113">
        <v>62.42</v>
      </c>
      <c r="H58" s="113"/>
      <c r="I58" s="113"/>
      <c r="J58" s="113" t="s">
        <v>485</v>
      </c>
      <c r="K58" s="113">
        <v>55.32</v>
      </c>
    </row>
    <row r="59" spans="2:11" s="87" customFormat="1" ht="33" x14ac:dyDescent="0.25">
      <c r="B59" s="113" t="s">
        <v>11</v>
      </c>
      <c r="C59" s="113">
        <v>4.82</v>
      </c>
      <c r="D59" s="113" t="s">
        <v>25</v>
      </c>
      <c r="E59" s="113">
        <v>8.98</v>
      </c>
      <c r="F59" s="113" t="s">
        <v>52</v>
      </c>
      <c r="G59" s="113">
        <v>4.1500000000000004</v>
      </c>
      <c r="H59" s="113" t="s">
        <v>11</v>
      </c>
      <c r="I59" s="113">
        <v>4.82</v>
      </c>
      <c r="J59" s="113" t="s">
        <v>420</v>
      </c>
      <c r="K59" s="113">
        <v>2.5499999999999998</v>
      </c>
    </row>
    <row r="60" spans="2:11" s="87" customFormat="1" x14ac:dyDescent="0.25">
      <c r="B60" s="113" t="s">
        <v>465</v>
      </c>
      <c r="C60" s="113">
        <v>6.2</v>
      </c>
      <c r="D60" s="113" t="s">
        <v>465</v>
      </c>
      <c r="E60" s="113">
        <v>6.2</v>
      </c>
      <c r="F60" s="113" t="s">
        <v>465</v>
      </c>
      <c r="G60" s="113">
        <v>11.45</v>
      </c>
      <c r="H60" s="113" t="s">
        <v>465</v>
      </c>
      <c r="I60" s="113">
        <v>8.56</v>
      </c>
      <c r="J60" s="113" t="s">
        <v>465</v>
      </c>
      <c r="K60" s="113">
        <v>8.56</v>
      </c>
    </row>
    <row r="61" spans="2:11" s="87" customFormat="1" x14ac:dyDescent="0.25">
      <c r="B61" s="113" t="s">
        <v>45</v>
      </c>
      <c r="C61" s="113">
        <v>30.38</v>
      </c>
      <c r="D61" s="113" t="s">
        <v>51</v>
      </c>
      <c r="E61" s="113">
        <v>39.880000000000003</v>
      </c>
      <c r="F61" s="113" t="s">
        <v>45</v>
      </c>
      <c r="G61" s="113">
        <v>30.38</v>
      </c>
      <c r="H61" s="113" t="s">
        <v>51</v>
      </c>
      <c r="I61" s="113">
        <v>39.880000000000003</v>
      </c>
      <c r="J61" s="113" t="s">
        <v>45</v>
      </c>
      <c r="K61" s="113">
        <v>30.38</v>
      </c>
    </row>
    <row r="62" spans="2:11" s="175" customFormat="1" x14ac:dyDescent="0.25">
      <c r="B62" s="173" t="s">
        <v>338</v>
      </c>
      <c r="C62" s="174">
        <f>SUM(C63:C70)</f>
        <v>199.54999999999998</v>
      </c>
      <c r="D62" s="173" t="s">
        <v>339</v>
      </c>
      <c r="E62" s="174">
        <f>SUM(E63:E70)</f>
        <v>230.63</v>
      </c>
      <c r="F62" s="173" t="s">
        <v>340</v>
      </c>
      <c r="G62" s="174">
        <f>SUM(G63:G70)</f>
        <v>254.2</v>
      </c>
      <c r="H62" s="173" t="s">
        <v>341</v>
      </c>
      <c r="I62" s="174">
        <f>SUM(I63:I70)</f>
        <v>229.48000000000002</v>
      </c>
      <c r="J62" s="173" t="s">
        <v>342</v>
      </c>
      <c r="K62" s="174">
        <f>SUM(K63:K70)</f>
        <v>245.91000000000003</v>
      </c>
    </row>
    <row r="63" spans="2:11" s="87" customFormat="1" ht="82.5" x14ac:dyDescent="0.25">
      <c r="B63" s="113" t="s">
        <v>203</v>
      </c>
      <c r="C63" s="113">
        <v>13.38</v>
      </c>
      <c r="D63" s="113" t="s">
        <v>206</v>
      </c>
      <c r="E63" s="113">
        <v>13.94</v>
      </c>
      <c r="F63" s="113" t="s">
        <v>179</v>
      </c>
      <c r="G63" s="113">
        <v>40.49</v>
      </c>
      <c r="H63" s="113" t="s">
        <v>566</v>
      </c>
      <c r="I63" s="113">
        <v>16.899999999999999</v>
      </c>
      <c r="J63" s="113" t="s">
        <v>193</v>
      </c>
      <c r="K63" s="113">
        <v>34.11</v>
      </c>
    </row>
    <row r="64" spans="2:11" s="87" customFormat="1" ht="49.5" x14ac:dyDescent="0.25">
      <c r="B64" s="113" t="s">
        <v>572</v>
      </c>
      <c r="C64" s="113">
        <f>17.74+14.49</f>
        <v>32.229999999999997</v>
      </c>
      <c r="D64" s="113" t="s">
        <v>569</v>
      </c>
      <c r="E64" s="113">
        <f>15.19+27.95</f>
        <v>43.14</v>
      </c>
      <c r="F64" s="113" t="s">
        <v>511</v>
      </c>
      <c r="G64" s="113">
        <v>28.8</v>
      </c>
      <c r="H64" s="113" t="s">
        <v>567</v>
      </c>
      <c r="I64" s="113">
        <f>14.79+14.49</f>
        <v>29.28</v>
      </c>
      <c r="J64" s="113" t="s">
        <v>541</v>
      </c>
      <c r="K64" s="113">
        <v>37.5</v>
      </c>
    </row>
    <row r="65" spans="1:1024" s="87" customFormat="1" ht="33" x14ac:dyDescent="0.25">
      <c r="B65" s="113" t="s">
        <v>578</v>
      </c>
      <c r="C65" s="113">
        <v>72.28</v>
      </c>
      <c r="D65" s="113" t="s">
        <v>390</v>
      </c>
      <c r="E65" s="113">
        <v>79.569999999999993</v>
      </c>
      <c r="F65" s="113" t="s">
        <v>576</v>
      </c>
      <c r="G65" s="113">
        <v>48.49</v>
      </c>
      <c r="H65" s="113" t="s">
        <v>210</v>
      </c>
      <c r="I65" s="113">
        <v>129.12</v>
      </c>
      <c r="J65" s="113" t="s">
        <v>390</v>
      </c>
      <c r="K65" s="113">
        <v>79.569999999999993</v>
      </c>
    </row>
    <row r="66" spans="1:1024" s="87" customFormat="1" x14ac:dyDescent="0.25">
      <c r="B66" s="113" t="s">
        <v>43</v>
      </c>
      <c r="C66" s="113">
        <v>5.77</v>
      </c>
      <c r="D66" s="113" t="s">
        <v>43</v>
      </c>
      <c r="E66" s="113">
        <v>5.77</v>
      </c>
      <c r="F66" s="113" t="s">
        <v>43</v>
      </c>
      <c r="G66" s="113">
        <v>5.77</v>
      </c>
      <c r="H66" s="113"/>
      <c r="I66" s="113"/>
      <c r="J66" s="113" t="s">
        <v>43</v>
      </c>
      <c r="K66" s="113">
        <v>5.77</v>
      </c>
    </row>
    <row r="67" spans="1:1024" s="87" customFormat="1" ht="33" x14ac:dyDescent="0.25">
      <c r="B67" s="113" t="s">
        <v>47</v>
      </c>
      <c r="C67" s="113">
        <v>11.37</v>
      </c>
      <c r="D67" s="113" t="s">
        <v>195</v>
      </c>
      <c r="E67" s="113">
        <v>20.12</v>
      </c>
      <c r="F67" s="113" t="s">
        <v>485</v>
      </c>
      <c r="G67" s="113">
        <v>55.32</v>
      </c>
      <c r="H67" s="113"/>
      <c r="I67" s="113"/>
      <c r="J67" s="113" t="s">
        <v>47</v>
      </c>
      <c r="K67" s="113">
        <v>11.37</v>
      </c>
    </row>
    <row r="68" spans="1:1024" s="87" customFormat="1" ht="33" x14ac:dyDescent="0.25">
      <c r="B68" s="113" t="s">
        <v>48</v>
      </c>
      <c r="C68" s="113">
        <v>10.220000000000001</v>
      </c>
      <c r="D68" s="113" t="s">
        <v>59</v>
      </c>
      <c r="E68" s="113">
        <v>21.03</v>
      </c>
      <c r="F68" s="113" t="s">
        <v>53</v>
      </c>
      <c r="G68" s="113">
        <v>21.03</v>
      </c>
      <c r="H68" s="113" t="s">
        <v>54</v>
      </c>
      <c r="I68" s="113">
        <v>9.75</v>
      </c>
      <c r="J68" s="113" t="s">
        <v>91</v>
      </c>
      <c r="K68" s="113">
        <v>21.03</v>
      </c>
    </row>
    <row r="69" spans="1:1024" s="87" customFormat="1" x14ac:dyDescent="0.25">
      <c r="B69" s="113" t="s">
        <v>465</v>
      </c>
      <c r="C69" s="113">
        <v>14.42</v>
      </c>
      <c r="D69" s="113" t="s">
        <v>465</v>
      </c>
      <c r="E69" s="113">
        <v>16.68</v>
      </c>
      <c r="F69" s="113" t="s">
        <v>465</v>
      </c>
      <c r="G69" s="113">
        <v>14.42</v>
      </c>
      <c r="H69" s="113" t="s">
        <v>465</v>
      </c>
      <c r="I69" s="113">
        <v>14.05</v>
      </c>
      <c r="J69" s="113" t="s">
        <v>465</v>
      </c>
      <c r="K69" s="113">
        <v>16.68</v>
      </c>
    </row>
    <row r="70" spans="1:1024" s="87" customFormat="1" x14ac:dyDescent="0.25">
      <c r="B70" s="113" t="s">
        <v>51</v>
      </c>
      <c r="C70" s="113">
        <v>39.880000000000003</v>
      </c>
      <c r="D70" s="113" t="s">
        <v>45</v>
      </c>
      <c r="E70" s="113">
        <v>30.38</v>
      </c>
      <c r="F70" s="113" t="s">
        <v>51</v>
      </c>
      <c r="G70" s="113">
        <v>39.880000000000003</v>
      </c>
      <c r="H70" s="113" t="s">
        <v>45</v>
      </c>
      <c r="I70" s="113">
        <v>30.38</v>
      </c>
      <c r="J70" s="113" t="s">
        <v>51</v>
      </c>
      <c r="K70" s="113">
        <v>39.880000000000003</v>
      </c>
    </row>
    <row r="71" spans="1:1024" s="175" customFormat="1" ht="33" x14ac:dyDescent="0.25">
      <c r="B71" s="173" t="s">
        <v>343</v>
      </c>
      <c r="C71" s="174">
        <f>SUM(C72:C74)</f>
        <v>150.54</v>
      </c>
      <c r="D71" s="173" t="s">
        <v>344</v>
      </c>
      <c r="E71" s="174">
        <f>SUM(E72:E74)</f>
        <v>93.52000000000001</v>
      </c>
      <c r="F71" s="173" t="s">
        <v>345</v>
      </c>
      <c r="G71" s="174">
        <f>SUM(G72:G74)</f>
        <v>146.79000000000002</v>
      </c>
      <c r="H71" s="173" t="s">
        <v>346</v>
      </c>
      <c r="I71" s="174">
        <f>SUM(I72:I74)</f>
        <v>74.34</v>
      </c>
      <c r="J71" s="173" t="s">
        <v>347</v>
      </c>
      <c r="K71" s="174">
        <f>SUM(K72:K74)</f>
        <v>123.57000000000001</v>
      </c>
    </row>
    <row r="72" spans="1:1024" s="87" customFormat="1" ht="49.5" x14ac:dyDescent="0.25">
      <c r="B72" s="113" t="s">
        <v>478</v>
      </c>
      <c r="C72" s="113">
        <v>24.24</v>
      </c>
      <c r="D72" s="113" t="s">
        <v>487</v>
      </c>
      <c r="E72" s="113">
        <v>19.53</v>
      </c>
      <c r="F72" s="113" t="s">
        <v>650</v>
      </c>
      <c r="G72" s="113">
        <v>16.12</v>
      </c>
      <c r="H72" s="113" t="s">
        <v>478</v>
      </c>
      <c r="I72" s="113">
        <v>24.24</v>
      </c>
      <c r="J72" s="113" t="s">
        <v>487</v>
      </c>
      <c r="K72" s="113">
        <v>19.53</v>
      </c>
    </row>
    <row r="73" spans="1:1024" s="87" customFormat="1" ht="33" x14ac:dyDescent="0.25">
      <c r="B73" s="113" t="s">
        <v>98</v>
      </c>
      <c r="C73" s="113">
        <v>66.150000000000006</v>
      </c>
      <c r="D73" s="113" t="s">
        <v>11</v>
      </c>
      <c r="E73" s="113">
        <v>4.82</v>
      </c>
      <c r="F73" s="113" t="s">
        <v>198</v>
      </c>
      <c r="G73" s="113">
        <v>66.150000000000006</v>
      </c>
      <c r="H73" s="113" t="s">
        <v>48</v>
      </c>
      <c r="I73" s="113">
        <v>10.220000000000001</v>
      </c>
      <c r="J73" s="113" t="s">
        <v>182</v>
      </c>
      <c r="K73" s="113">
        <v>66.150000000000006</v>
      </c>
    </row>
    <row r="74" spans="1:1024" s="87" customFormat="1" x14ac:dyDescent="0.25">
      <c r="B74" s="113" t="s">
        <v>157</v>
      </c>
      <c r="C74" s="113">
        <v>60.15</v>
      </c>
      <c r="D74" s="113" t="s">
        <v>57</v>
      </c>
      <c r="E74" s="113">
        <v>69.17</v>
      </c>
      <c r="F74" s="113" t="s">
        <v>110</v>
      </c>
      <c r="G74" s="113">
        <v>64.52</v>
      </c>
      <c r="H74" s="113" t="s">
        <v>51</v>
      </c>
      <c r="I74" s="113">
        <v>39.880000000000003</v>
      </c>
      <c r="J74" s="113" t="s">
        <v>92</v>
      </c>
      <c r="K74" s="113">
        <v>37.89</v>
      </c>
    </row>
    <row r="75" spans="1:1024" x14ac:dyDescent="0.25">
      <c r="A75" s="84"/>
      <c r="B75" s="232" t="s">
        <v>332</v>
      </c>
      <c r="C75" s="233"/>
      <c r="D75" s="233"/>
      <c r="E75" s="233"/>
      <c r="F75" s="233"/>
      <c r="G75" s="233"/>
      <c r="H75" s="233"/>
      <c r="I75" s="233"/>
      <c r="J75" s="233"/>
      <c r="K75" s="23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4"/>
      <c r="LR75" s="84"/>
      <c r="LS75" s="84"/>
      <c r="LT75" s="84"/>
      <c r="LU75" s="84"/>
      <c r="LV75" s="84"/>
      <c r="LW75" s="84"/>
      <c r="LX75" s="84"/>
      <c r="LY75" s="84"/>
      <c r="LZ75" s="84"/>
      <c r="MA75" s="84"/>
      <c r="MB75" s="84"/>
      <c r="MC75" s="84"/>
      <c r="MD75" s="84"/>
      <c r="ME75" s="84"/>
      <c r="MF75" s="84"/>
      <c r="MG75" s="84"/>
      <c r="MH75" s="84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4"/>
      <c r="SD75" s="84"/>
      <c r="SE75" s="84"/>
      <c r="SF75" s="84"/>
      <c r="SG75" s="84"/>
      <c r="SH75" s="84"/>
      <c r="SI75" s="84"/>
      <c r="SJ75" s="84"/>
      <c r="SK75" s="84"/>
      <c r="SL75" s="84"/>
      <c r="SM75" s="84"/>
      <c r="SN75" s="84"/>
      <c r="SO75" s="84"/>
      <c r="SP75" s="84"/>
      <c r="SQ75" s="84"/>
      <c r="SR75" s="84"/>
      <c r="SS75" s="84"/>
      <c r="ST75" s="84"/>
      <c r="SU75" s="84"/>
      <c r="SV75" s="84"/>
      <c r="SW75" s="84"/>
      <c r="SX75" s="84"/>
      <c r="SY75" s="84"/>
      <c r="SZ75" s="84"/>
      <c r="TA75" s="84"/>
      <c r="TB75" s="84"/>
      <c r="TC75" s="84"/>
      <c r="TD75" s="84"/>
      <c r="TE75" s="84"/>
      <c r="TF75" s="84"/>
      <c r="TG75" s="84"/>
      <c r="TH75" s="84"/>
      <c r="TI75" s="84"/>
      <c r="TJ75" s="84"/>
      <c r="TK75" s="84"/>
      <c r="TL75" s="84"/>
      <c r="TM75" s="84"/>
      <c r="TN75" s="84"/>
      <c r="TO75" s="84"/>
      <c r="TP75" s="84"/>
      <c r="TQ75" s="84"/>
      <c r="TR75" s="84"/>
      <c r="TS75" s="84"/>
      <c r="TT75" s="84"/>
      <c r="TU75" s="84"/>
      <c r="TV75" s="84"/>
      <c r="TW75" s="84"/>
      <c r="TX75" s="84"/>
      <c r="TY75" s="84"/>
      <c r="TZ75" s="84"/>
      <c r="UA75" s="84"/>
      <c r="UB75" s="84"/>
      <c r="UC75" s="84"/>
      <c r="UD75" s="84"/>
      <c r="UE75" s="84"/>
      <c r="UF75" s="84"/>
      <c r="UG75" s="84"/>
      <c r="UH75" s="84"/>
      <c r="UI75" s="84"/>
      <c r="UJ75" s="84"/>
      <c r="UK75" s="84"/>
      <c r="UL75" s="84"/>
      <c r="UM75" s="84"/>
      <c r="UN75" s="84"/>
      <c r="UO75" s="84"/>
      <c r="UP75" s="84"/>
      <c r="UQ75" s="84"/>
      <c r="UR75" s="84"/>
      <c r="US75" s="84"/>
      <c r="UT75" s="84"/>
      <c r="UU75" s="84"/>
      <c r="UV75" s="84"/>
      <c r="UW75" s="84"/>
      <c r="UX75" s="84"/>
      <c r="UY75" s="84"/>
      <c r="UZ75" s="84"/>
      <c r="VA75" s="84"/>
      <c r="VB75" s="84"/>
      <c r="VC75" s="84"/>
      <c r="VD75" s="84"/>
      <c r="VE75" s="84"/>
      <c r="VF75" s="84"/>
      <c r="VG75" s="84"/>
      <c r="VH75" s="84"/>
      <c r="VI75" s="84"/>
      <c r="VJ75" s="84"/>
      <c r="VK75" s="84"/>
      <c r="VL75" s="84"/>
      <c r="VM75" s="84"/>
      <c r="VN75" s="84"/>
      <c r="VO75" s="84"/>
      <c r="VP75" s="84"/>
      <c r="VQ75" s="84"/>
      <c r="VR75" s="84"/>
      <c r="VS75" s="84"/>
      <c r="VT75" s="84"/>
      <c r="VU75" s="84"/>
      <c r="VV75" s="84"/>
      <c r="VW75" s="84"/>
      <c r="VX75" s="84"/>
      <c r="VY75" s="84"/>
      <c r="VZ75" s="84"/>
      <c r="WA75" s="84"/>
      <c r="WB75" s="84"/>
      <c r="WC75" s="84"/>
      <c r="WD75" s="84"/>
      <c r="WE75" s="84"/>
      <c r="WF75" s="84"/>
      <c r="WG75" s="84"/>
      <c r="WH75" s="84"/>
      <c r="WI75" s="84"/>
      <c r="WJ75" s="84"/>
      <c r="WK75" s="84"/>
      <c r="WL75" s="84"/>
      <c r="WM75" s="84"/>
      <c r="WN75" s="84"/>
      <c r="WO75" s="84"/>
      <c r="WP75" s="84"/>
      <c r="WQ75" s="84"/>
      <c r="WR75" s="84"/>
      <c r="WS75" s="84"/>
      <c r="WT75" s="84"/>
      <c r="WU75" s="84"/>
      <c r="WV75" s="84"/>
      <c r="WW75" s="84"/>
      <c r="WX75" s="84"/>
      <c r="WY75" s="84"/>
      <c r="WZ75" s="84"/>
      <c r="XA75" s="84"/>
      <c r="XB75" s="84"/>
      <c r="XC75" s="84"/>
      <c r="XD75" s="84"/>
      <c r="XE75" s="84"/>
      <c r="XF75" s="84"/>
      <c r="XG75" s="84"/>
      <c r="XH75" s="84"/>
      <c r="XI75" s="84"/>
      <c r="XJ75" s="84"/>
      <c r="XK75" s="84"/>
      <c r="XL75" s="84"/>
      <c r="XM75" s="84"/>
      <c r="XN75" s="84"/>
      <c r="XO75" s="84"/>
      <c r="XP75" s="84"/>
      <c r="XQ75" s="84"/>
      <c r="XR75" s="84"/>
      <c r="XS75" s="84"/>
      <c r="XT75" s="84"/>
      <c r="XU75" s="84"/>
      <c r="XV75" s="84"/>
      <c r="XW75" s="84"/>
      <c r="XX75" s="84"/>
      <c r="XY75" s="84"/>
      <c r="XZ75" s="84"/>
      <c r="YA75" s="84"/>
      <c r="YB75" s="84"/>
      <c r="YC75" s="84"/>
      <c r="YD75" s="84"/>
      <c r="YE75" s="84"/>
      <c r="YF75" s="84"/>
      <c r="YG75" s="84"/>
      <c r="YH75" s="84"/>
      <c r="YI75" s="84"/>
      <c r="YJ75" s="84"/>
      <c r="YK75" s="84"/>
      <c r="YL75" s="84"/>
      <c r="YM75" s="84"/>
      <c r="YN75" s="84"/>
      <c r="YO75" s="84"/>
      <c r="YP75" s="84"/>
      <c r="YQ75" s="84"/>
      <c r="YR75" s="84"/>
      <c r="YS75" s="84"/>
      <c r="YT75" s="84"/>
      <c r="YU75" s="84"/>
      <c r="YV75" s="84"/>
      <c r="YW75" s="84"/>
      <c r="YX75" s="84"/>
      <c r="YY75" s="84"/>
      <c r="YZ75" s="84"/>
      <c r="ZA75" s="84"/>
      <c r="ZB75" s="84"/>
      <c r="ZC75" s="84"/>
      <c r="ZD75" s="84"/>
      <c r="ZE75" s="84"/>
      <c r="ZF75" s="84"/>
      <c r="ZG75" s="84"/>
      <c r="ZH75" s="84"/>
      <c r="ZI75" s="84"/>
      <c r="ZJ75" s="84"/>
      <c r="ZK75" s="84"/>
      <c r="ZL75" s="84"/>
      <c r="ZM75" s="84"/>
      <c r="ZN75" s="84"/>
      <c r="ZO75" s="84"/>
      <c r="ZP75" s="84"/>
      <c r="ZQ75" s="84"/>
      <c r="ZR75" s="84"/>
      <c r="ZS75" s="84"/>
      <c r="ZT75" s="84"/>
      <c r="ZU75" s="84"/>
      <c r="ZV75" s="84"/>
      <c r="ZW75" s="84"/>
      <c r="ZX75" s="84"/>
      <c r="ZY75" s="84"/>
      <c r="ZZ75" s="84"/>
      <c r="AAA75" s="84"/>
      <c r="AAB75" s="84"/>
      <c r="AAC75" s="84"/>
      <c r="AAD75" s="84"/>
      <c r="AAE75" s="84"/>
      <c r="AAF75" s="84"/>
      <c r="AAG75" s="84"/>
      <c r="AAH75" s="84"/>
      <c r="AAI75" s="84"/>
      <c r="AAJ75" s="84"/>
      <c r="AAK75" s="84"/>
      <c r="AAL75" s="84"/>
      <c r="AAM75" s="84"/>
      <c r="AAN75" s="84"/>
      <c r="AAO75" s="84"/>
      <c r="AAP75" s="84"/>
      <c r="AAQ75" s="84"/>
      <c r="AAR75" s="84"/>
      <c r="AAS75" s="84"/>
      <c r="AAT75" s="84"/>
      <c r="AAU75" s="84"/>
      <c r="AAV75" s="84"/>
      <c r="AAW75" s="84"/>
      <c r="AAX75" s="84"/>
      <c r="AAY75" s="84"/>
      <c r="AAZ75" s="84"/>
      <c r="ABA75" s="84"/>
      <c r="ABB75" s="84"/>
      <c r="ABC75" s="84"/>
      <c r="ABD75" s="84"/>
      <c r="ABE75" s="84"/>
      <c r="ABF75" s="84"/>
      <c r="ABG75" s="84"/>
      <c r="ABH75" s="84"/>
      <c r="ABI75" s="84"/>
      <c r="ABJ75" s="84"/>
      <c r="ABK75" s="84"/>
      <c r="ABL75" s="84"/>
      <c r="ABM75" s="84"/>
      <c r="ABN75" s="84"/>
      <c r="ABO75" s="84"/>
      <c r="ABP75" s="84"/>
      <c r="ABQ75" s="84"/>
      <c r="ABR75" s="84"/>
      <c r="ABS75" s="84"/>
      <c r="ABT75" s="84"/>
      <c r="ABU75" s="84"/>
      <c r="ABV75" s="84"/>
      <c r="ABW75" s="84"/>
      <c r="ABX75" s="84"/>
      <c r="ABY75" s="84"/>
      <c r="ABZ75" s="84"/>
      <c r="ACA75" s="84"/>
      <c r="ACB75" s="84"/>
      <c r="ACC75" s="84"/>
      <c r="ACD75" s="84"/>
      <c r="ACE75" s="84"/>
      <c r="ACF75" s="84"/>
      <c r="ACG75" s="84"/>
      <c r="ACH75" s="84"/>
      <c r="ACI75" s="84"/>
      <c r="ACJ75" s="84"/>
      <c r="ACK75" s="84"/>
      <c r="ACL75" s="84"/>
      <c r="ACM75" s="84"/>
      <c r="ACN75" s="84"/>
      <c r="ACO75" s="84"/>
      <c r="ACP75" s="84"/>
      <c r="ACQ75" s="84"/>
      <c r="ACR75" s="84"/>
      <c r="ACS75" s="84"/>
      <c r="ACT75" s="84"/>
      <c r="ACU75" s="84"/>
      <c r="ACV75" s="84"/>
      <c r="ACW75" s="84"/>
      <c r="ACX75" s="84"/>
      <c r="ACY75" s="84"/>
      <c r="ACZ75" s="84"/>
      <c r="ADA75" s="84"/>
      <c r="ADB75" s="84"/>
      <c r="ADC75" s="84"/>
      <c r="ADD75" s="84"/>
      <c r="ADE75" s="84"/>
      <c r="ADF75" s="84"/>
      <c r="ADG75" s="84"/>
      <c r="ADH75" s="84"/>
      <c r="ADI75" s="84"/>
      <c r="ADJ75" s="84"/>
      <c r="ADK75" s="84"/>
      <c r="ADL75" s="84"/>
      <c r="ADM75" s="84"/>
      <c r="ADN75" s="84"/>
      <c r="ADO75" s="84"/>
      <c r="ADP75" s="84"/>
      <c r="ADQ75" s="84"/>
      <c r="ADR75" s="84"/>
      <c r="ADS75" s="84"/>
      <c r="ADT75" s="84"/>
      <c r="ADU75" s="84"/>
      <c r="ADV75" s="84"/>
      <c r="ADW75" s="84"/>
      <c r="ADX75" s="84"/>
      <c r="ADY75" s="84"/>
      <c r="ADZ75" s="84"/>
      <c r="AEA75" s="84"/>
      <c r="AEB75" s="84"/>
      <c r="AEC75" s="84"/>
      <c r="AED75" s="84"/>
      <c r="AEE75" s="84"/>
      <c r="AEF75" s="84"/>
      <c r="AEG75" s="84"/>
      <c r="AEH75" s="84"/>
      <c r="AEI75" s="84"/>
      <c r="AEJ75" s="84"/>
      <c r="AEK75" s="84"/>
      <c r="AEL75" s="84"/>
      <c r="AEM75" s="84"/>
      <c r="AEN75" s="84"/>
      <c r="AEO75" s="84"/>
      <c r="AEP75" s="84"/>
      <c r="AEQ75" s="84"/>
      <c r="AER75" s="84"/>
      <c r="AES75" s="84"/>
      <c r="AET75" s="84"/>
      <c r="AEU75" s="84"/>
      <c r="AEV75" s="84"/>
      <c r="AEW75" s="84"/>
      <c r="AEX75" s="84"/>
      <c r="AEY75" s="84"/>
      <c r="AEZ75" s="84"/>
      <c r="AFA75" s="84"/>
      <c r="AFB75" s="84"/>
      <c r="AFC75" s="84"/>
      <c r="AFD75" s="84"/>
      <c r="AFE75" s="84"/>
      <c r="AFF75" s="84"/>
      <c r="AFG75" s="84"/>
      <c r="AFH75" s="84"/>
      <c r="AFI75" s="84"/>
      <c r="AFJ75" s="84"/>
      <c r="AFK75" s="84"/>
      <c r="AFL75" s="84"/>
      <c r="AFM75" s="84"/>
      <c r="AFN75" s="84"/>
      <c r="AFO75" s="84"/>
      <c r="AFP75" s="84"/>
      <c r="AFQ75" s="84"/>
      <c r="AFR75" s="84"/>
      <c r="AFS75" s="84"/>
      <c r="AFT75" s="84"/>
      <c r="AFU75" s="84"/>
      <c r="AFV75" s="84"/>
      <c r="AFW75" s="84"/>
      <c r="AFX75" s="84"/>
      <c r="AFY75" s="84"/>
      <c r="AFZ75" s="84"/>
      <c r="AGA75" s="84"/>
      <c r="AGB75" s="84"/>
      <c r="AGC75" s="84"/>
      <c r="AGD75" s="84"/>
      <c r="AGE75" s="84"/>
      <c r="AGF75" s="84"/>
      <c r="AGG75" s="84"/>
      <c r="AGH75" s="84"/>
      <c r="AGI75" s="84"/>
      <c r="AGJ75" s="84"/>
      <c r="AGK75" s="84"/>
      <c r="AGL75" s="84"/>
      <c r="AGM75" s="84"/>
      <c r="AGN75" s="84"/>
      <c r="AGO75" s="84"/>
      <c r="AGP75" s="84"/>
      <c r="AGQ75" s="84"/>
      <c r="AGR75" s="84"/>
      <c r="AGS75" s="84"/>
      <c r="AGT75" s="84"/>
      <c r="AGU75" s="84"/>
      <c r="AGV75" s="84"/>
      <c r="AGW75" s="84"/>
      <c r="AGX75" s="84"/>
      <c r="AGY75" s="84"/>
      <c r="AGZ75" s="84"/>
      <c r="AHA75" s="84"/>
      <c r="AHB75" s="84"/>
      <c r="AHC75" s="84"/>
      <c r="AHD75" s="84"/>
      <c r="AHE75" s="84"/>
      <c r="AHF75" s="84"/>
      <c r="AHG75" s="84"/>
      <c r="AHH75" s="84"/>
      <c r="AHI75" s="84"/>
      <c r="AHJ75" s="84"/>
      <c r="AHK75" s="84"/>
      <c r="AHL75" s="84"/>
      <c r="AHM75" s="84"/>
      <c r="AHN75" s="84"/>
      <c r="AHO75" s="84"/>
      <c r="AHP75" s="84"/>
      <c r="AHQ75" s="84"/>
      <c r="AHR75" s="84"/>
      <c r="AHS75" s="84"/>
      <c r="AHT75" s="84"/>
      <c r="AHU75" s="84"/>
      <c r="AHV75" s="84"/>
      <c r="AHW75" s="84"/>
      <c r="AHX75" s="84"/>
      <c r="AHY75" s="84"/>
      <c r="AHZ75" s="84"/>
      <c r="AIA75" s="84"/>
      <c r="AIB75" s="84"/>
      <c r="AIC75" s="84"/>
      <c r="AID75" s="84"/>
      <c r="AIE75" s="84"/>
      <c r="AIF75" s="84"/>
      <c r="AIG75" s="84"/>
      <c r="AIH75" s="84"/>
      <c r="AII75" s="84"/>
      <c r="AIJ75" s="84"/>
      <c r="AIK75" s="84"/>
      <c r="AIL75" s="84"/>
      <c r="AIM75" s="84"/>
      <c r="AIN75" s="84"/>
      <c r="AIO75" s="84"/>
      <c r="AIP75" s="84"/>
      <c r="AIQ75" s="84"/>
      <c r="AIR75" s="84"/>
      <c r="AIS75" s="84"/>
      <c r="AIT75" s="84"/>
      <c r="AIU75" s="84"/>
      <c r="AIV75" s="84"/>
      <c r="AIW75" s="84"/>
      <c r="AIX75" s="84"/>
      <c r="AIY75" s="84"/>
      <c r="AIZ75" s="84"/>
      <c r="AJA75" s="84"/>
      <c r="AJB75" s="84"/>
      <c r="AJC75" s="84"/>
      <c r="AJD75" s="84"/>
      <c r="AJE75" s="84"/>
      <c r="AJF75" s="84"/>
      <c r="AJG75" s="84"/>
      <c r="AJH75" s="84"/>
      <c r="AJI75" s="84"/>
      <c r="AJJ75" s="84"/>
      <c r="AJK75" s="84"/>
      <c r="AJL75" s="84"/>
      <c r="AJM75" s="84"/>
      <c r="AJN75" s="84"/>
      <c r="AJO75" s="84"/>
      <c r="AJP75" s="84"/>
      <c r="AJQ75" s="84"/>
      <c r="AJR75" s="84"/>
      <c r="AJS75" s="84"/>
      <c r="AJT75" s="84"/>
      <c r="AJU75" s="84"/>
      <c r="AJV75" s="84"/>
      <c r="AJW75" s="84"/>
      <c r="AJX75" s="84"/>
      <c r="AJY75" s="84"/>
      <c r="AJZ75" s="84"/>
      <c r="AKA75" s="84"/>
      <c r="AKB75" s="84"/>
      <c r="AKC75" s="84"/>
      <c r="AKD75" s="84"/>
      <c r="AKE75" s="84"/>
      <c r="AKF75" s="84"/>
      <c r="AKG75" s="84"/>
      <c r="AKH75" s="84"/>
      <c r="AKI75" s="84"/>
      <c r="AKJ75" s="84"/>
      <c r="AKK75" s="84"/>
      <c r="AKL75" s="84"/>
      <c r="AKM75" s="84"/>
      <c r="AKN75" s="84"/>
      <c r="AKO75" s="84"/>
      <c r="AKP75" s="84"/>
      <c r="AKQ75" s="84"/>
      <c r="AKR75" s="84"/>
      <c r="AKS75" s="84"/>
      <c r="AKT75" s="84"/>
      <c r="AKU75" s="84"/>
      <c r="AKV75" s="84"/>
      <c r="AKW75" s="84"/>
      <c r="AKX75" s="84"/>
      <c r="AKY75" s="84"/>
      <c r="AKZ75" s="84"/>
      <c r="ALA75" s="84"/>
      <c r="ALB75" s="84"/>
      <c r="ALC75" s="84"/>
      <c r="ALD75" s="84"/>
      <c r="ALE75" s="84"/>
      <c r="ALF75" s="84"/>
      <c r="ALG75" s="84"/>
      <c r="ALH75" s="84"/>
      <c r="ALI75" s="84"/>
      <c r="ALJ75" s="84"/>
      <c r="ALK75" s="84"/>
      <c r="ALL75" s="84"/>
      <c r="ALM75" s="84"/>
      <c r="ALN75" s="84"/>
      <c r="ALO75" s="84"/>
      <c r="ALP75" s="84"/>
      <c r="ALQ75" s="84"/>
      <c r="ALR75" s="84"/>
      <c r="ALS75" s="84"/>
      <c r="ALT75" s="84"/>
      <c r="ALU75" s="84"/>
      <c r="ALV75" s="84"/>
      <c r="ALW75" s="84"/>
      <c r="ALX75" s="84"/>
      <c r="ALY75" s="84"/>
      <c r="ALZ75" s="84"/>
      <c r="AMA75" s="84"/>
      <c r="AMB75" s="84"/>
      <c r="AMC75" s="84"/>
      <c r="AMD75" s="84"/>
      <c r="AME75" s="84"/>
      <c r="AMF75" s="84"/>
      <c r="AMG75" s="84"/>
      <c r="AMH75" s="84"/>
      <c r="AMI75" s="84"/>
      <c r="AMJ75" s="84"/>
    </row>
    <row r="76" spans="1:1024" s="175" customFormat="1" ht="33" x14ac:dyDescent="0.25">
      <c r="B76" s="173" t="s">
        <v>348</v>
      </c>
      <c r="C76" s="174">
        <f>SUM(C77:C85)</f>
        <v>125.44000000000003</v>
      </c>
      <c r="D76" s="173" t="s">
        <v>349</v>
      </c>
      <c r="E76" s="174">
        <f>SUM(E77:E85)</f>
        <v>191.11999999999998</v>
      </c>
      <c r="F76" s="173" t="s">
        <v>350</v>
      </c>
      <c r="G76" s="174">
        <f>SUM(G77:G85)</f>
        <v>132.20000000000002</v>
      </c>
      <c r="H76" s="173" t="s">
        <v>351</v>
      </c>
      <c r="I76" s="174">
        <f>SUM(I77:I85)</f>
        <v>108.32000000000001</v>
      </c>
      <c r="J76" s="173" t="s">
        <v>352</v>
      </c>
      <c r="K76" s="174">
        <f>SUM(K77:K85)</f>
        <v>157.53</v>
      </c>
    </row>
    <row r="77" spans="1:1024" s="87" customFormat="1" x14ac:dyDescent="0.25">
      <c r="B77" s="113" t="s">
        <v>43</v>
      </c>
      <c r="C77" s="113">
        <v>11.55</v>
      </c>
      <c r="D77" s="113" t="s">
        <v>43</v>
      </c>
      <c r="E77" s="113">
        <v>11.55</v>
      </c>
      <c r="F77" s="113"/>
      <c r="G77" s="113"/>
      <c r="H77" s="113" t="s">
        <v>43</v>
      </c>
      <c r="I77" s="113">
        <v>11.55</v>
      </c>
      <c r="J77" s="113" t="s">
        <v>43</v>
      </c>
      <c r="K77" s="113">
        <v>11.55</v>
      </c>
    </row>
    <row r="78" spans="1:1024" s="87" customFormat="1" x14ac:dyDescent="0.25">
      <c r="B78" s="113" t="s">
        <v>44</v>
      </c>
      <c r="C78" s="113">
        <v>21.95</v>
      </c>
      <c r="D78" s="113"/>
      <c r="E78" s="113"/>
      <c r="F78" s="113" t="s">
        <v>44</v>
      </c>
      <c r="G78" s="113">
        <v>16.46</v>
      </c>
      <c r="H78" s="113" t="s">
        <v>44</v>
      </c>
      <c r="I78" s="113">
        <v>16.46</v>
      </c>
      <c r="J78" s="113"/>
      <c r="K78" s="113"/>
    </row>
    <row r="79" spans="1:1024" s="87" customFormat="1" x14ac:dyDescent="0.25">
      <c r="B79" s="113" t="s">
        <v>76</v>
      </c>
      <c r="C79" s="113">
        <v>15.42</v>
      </c>
      <c r="D79" s="113"/>
      <c r="E79" s="113"/>
      <c r="F79" s="113"/>
      <c r="G79" s="113"/>
      <c r="H79" s="113" t="s">
        <v>76</v>
      </c>
      <c r="I79" s="113">
        <v>15.42</v>
      </c>
      <c r="J79" s="113"/>
      <c r="K79" s="113"/>
    </row>
    <row r="80" spans="1:1024" s="87" customFormat="1" ht="66" x14ac:dyDescent="0.25">
      <c r="B80" s="113" t="s">
        <v>513</v>
      </c>
      <c r="C80" s="113">
        <v>17.600000000000001</v>
      </c>
      <c r="D80" s="113" t="s">
        <v>562</v>
      </c>
      <c r="E80" s="113">
        <v>99.46</v>
      </c>
      <c r="F80" s="113" t="s">
        <v>85</v>
      </c>
      <c r="G80" s="113">
        <v>65.510000000000005</v>
      </c>
      <c r="H80" s="113" t="s">
        <v>563</v>
      </c>
      <c r="I80" s="113">
        <v>23.49</v>
      </c>
      <c r="J80" s="113" t="s">
        <v>564</v>
      </c>
      <c r="K80" s="113">
        <v>72.28</v>
      </c>
    </row>
    <row r="81" spans="2:11" s="87" customFormat="1" x14ac:dyDescent="0.25">
      <c r="B81" s="113"/>
      <c r="C81" s="113"/>
      <c r="D81" s="113" t="s">
        <v>565</v>
      </c>
      <c r="E81" s="113">
        <v>29.3</v>
      </c>
      <c r="F81" s="113"/>
      <c r="G81" s="113"/>
      <c r="H81" s="113"/>
      <c r="I81" s="113"/>
      <c r="J81" s="113" t="s">
        <v>43</v>
      </c>
      <c r="K81" s="113">
        <v>5.77</v>
      </c>
    </row>
    <row r="82" spans="2:11" s="87" customFormat="1" ht="33" x14ac:dyDescent="0.25">
      <c r="B82" s="113"/>
      <c r="C82" s="113"/>
      <c r="D82" s="113"/>
      <c r="E82" s="113"/>
      <c r="F82" s="113"/>
      <c r="G82" s="113"/>
      <c r="H82" s="113"/>
      <c r="I82" s="113"/>
      <c r="J82" s="113" t="s">
        <v>47</v>
      </c>
      <c r="K82" s="113">
        <v>11.37</v>
      </c>
    </row>
    <row r="83" spans="2:11" s="87" customFormat="1" ht="33" x14ac:dyDescent="0.25">
      <c r="B83" s="113" t="s">
        <v>55</v>
      </c>
      <c r="C83" s="113">
        <v>10.48</v>
      </c>
      <c r="D83" s="113" t="s">
        <v>25</v>
      </c>
      <c r="E83" s="113">
        <v>8.98</v>
      </c>
      <c r="F83" s="113" t="s">
        <v>52</v>
      </c>
      <c r="G83" s="113">
        <v>4.1500000000000004</v>
      </c>
      <c r="H83" s="113" t="s">
        <v>11</v>
      </c>
      <c r="I83" s="113">
        <v>4.82</v>
      </c>
      <c r="J83" s="113" t="s">
        <v>55</v>
      </c>
      <c r="K83" s="113">
        <v>10.48</v>
      </c>
    </row>
    <row r="84" spans="2:11" s="87" customFormat="1" x14ac:dyDescent="0.25">
      <c r="B84" s="113" t="s">
        <v>465</v>
      </c>
      <c r="C84" s="113">
        <v>8.56</v>
      </c>
      <c r="D84" s="113" t="s">
        <v>465</v>
      </c>
      <c r="E84" s="113">
        <v>11.45</v>
      </c>
      <c r="F84" s="113" t="s">
        <v>465</v>
      </c>
      <c r="G84" s="113">
        <v>6.2</v>
      </c>
      <c r="H84" s="113" t="s">
        <v>465</v>
      </c>
      <c r="I84" s="113">
        <v>6.2</v>
      </c>
      <c r="J84" s="113" t="s">
        <v>465</v>
      </c>
      <c r="K84" s="113">
        <v>6.2</v>
      </c>
    </row>
    <row r="85" spans="2:11" s="87" customFormat="1" x14ac:dyDescent="0.25">
      <c r="B85" s="113" t="s">
        <v>51</v>
      </c>
      <c r="C85" s="113">
        <v>39.880000000000003</v>
      </c>
      <c r="D85" s="113" t="s">
        <v>45</v>
      </c>
      <c r="E85" s="113">
        <v>30.38</v>
      </c>
      <c r="F85" s="113" t="s">
        <v>51</v>
      </c>
      <c r="G85" s="113">
        <v>39.880000000000003</v>
      </c>
      <c r="H85" s="113" t="s">
        <v>45</v>
      </c>
      <c r="I85" s="113">
        <v>30.38</v>
      </c>
      <c r="J85" s="113" t="s">
        <v>51</v>
      </c>
      <c r="K85" s="113">
        <v>39.880000000000003</v>
      </c>
    </row>
    <row r="86" spans="2:11" s="175" customFormat="1" x14ac:dyDescent="0.25">
      <c r="B86" s="173" t="s">
        <v>353</v>
      </c>
      <c r="C86" s="174">
        <f>SUM(C87:C94)</f>
        <v>231.56000000000003</v>
      </c>
      <c r="D86" s="173" t="s">
        <v>354</v>
      </c>
      <c r="E86" s="174">
        <f>SUM(E87:E94)</f>
        <v>272.96000000000004</v>
      </c>
      <c r="F86" s="173" t="s">
        <v>355</v>
      </c>
      <c r="G86" s="174">
        <f>SUM(G87:G94)</f>
        <v>209.97</v>
      </c>
      <c r="H86" s="173" t="s">
        <v>356</v>
      </c>
      <c r="I86" s="174">
        <f>SUM(I87:I94)</f>
        <v>293.96999999999997</v>
      </c>
      <c r="J86" s="173" t="s">
        <v>357</v>
      </c>
      <c r="K86" s="174">
        <f>SUM(K87:K94)</f>
        <v>245.06</v>
      </c>
    </row>
    <row r="87" spans="2:11" s="87" customFormat="1" ht="49.5" x14ac:dyDescent="0.25">
      <c r="B87" s="113" t="s">
        <v>213</v>
      </c>
      <c r="C87" s="113">
        <v>46.33</v>
      </c>
      <c r="D87" s="113" t="s">
        <v>217</v>
      </c>
      <c r="E87" s="113">
        <v>25.33</v>
      </c>
      <c r="F87" s="113" t="s">
        <v>179</v>
      </c>
      <c r="G87" s="113">
        <v>40.49</v>
      </c>
      <c r="H87" s="113" t="s">
        <v>161</v>
      </c>
      <c r="I87" s="113">
        <v>40.42</v>
      </c>
      <c r="J87" s="113" t="s">
        <v>201</v>
      </c>
      <c r="K87" s="113">
        <v>14.4</v>
      </c>
    </row>
    <row r="88" spans="2:11" s="87" customFormat="1" ht="82.5" x14ac:dyDescent="0.25">
      <c r="B88" s="113" t="s">
        <v>567</v>
      </c>
      <c r="C88" s="113">
        <f>14.76+14.49</f>
        <v>29.25</v>
      </c>
      <c r="D88" s="113" t="s">
        <v>571</v>
      </c>
      <c r="E88" s="113">
        <f>7.87+27.95</f>
        <v>35.82</v>
      </c>
      <c r="F88" s="113" t="s">
        <v>570</v>
      </c>
      <c r="G88" s="113">
        <f>12.13+27.95</f>
        <v>40.08</v>
      </c>
      <c r="H88" s="113" t="s">
        <v>546</v>
      </c>
      <c r="I88" s="113">
        <f>17.74+27.95</f>
        <v>45.69</v>
      </c>
      <c r="J88" s="113" t="s">
        <v>429</v>
      </c>
      <c r="K88" s="113">
        <v>21.79</v>
      </c>
    </row>
    <row r="89" spans="2:11" s="87" customFormat="1" ht="33" x14ac:dyDescent="0.25">
      <c r="B89" s="113" t="s">
        <v>561</v>
      </c>
      <c r="C89" s="113">
        <v>75.23</v>
      </c>
      <c r="D89" s="113" t="s">
        <v>390</v>
      </c>
      <c r="E89" s="113">
        <v>79.569999999999993</v>
      </c>
      <c r="F89" s="113" t="s">
        <v>576</v>
      </c>
      <c r="G89" s="113">
        <v>48.49</v>
      </c>
      <c r="H89" s="113" t="s">
        <v>175</v>
      </c>
      <c r="I89" s="113">
        <v>77.209999999999994</v>
      </c>
      <c r="J89" s="113" t="s">
        <v>575</v>
      </c>
      <c r="K89" s="113">
        <v>120.74</v>
      </c>
    </row>
    <row r="90" spans="2:11" s="87" customFormat="1" x14ac:dyDescent="0.25">
      <c r="B90" s="113" t="s">
        <v>43</v>
      </c>
      <c r="C90" s="113">
        <v>5.77</v>
      </c>
      <c r="D90" s="113" t="s">
        <v>43</v>
      </c>
      <c r="E90" s="113">
        <v>5.77</v>
      </c>
      <c r="F90" s="113" t="s">
        <v>43</v>
      </c>
      <c r="G90" s="113">
        <v>5.77</v>
      </c>
      <c r="H90" s="113"/>
      <c r="I90" s="113"/>
      <c r="J90" s="113"/>
      <c r="K90" s="113"/>
    </row>
    <row r="91" spans="2:11" s="87" customFormat="1" ht="33" x14ac:dyDescent="0.25">
      <c r="B91" s="113" t="s">
        <v>200</v>
      </c>
      <c r="C91" s="113">
        <v>21.34</v>
      </c>
      <c r="D91" s="113" t="s">
        <v>493</v>
      </c>
      <c r="E91" s="113">
        <v>62.42</v>
      </c>
      <c r="F91" s="113" t="s">
        <v>195</v>
      </c>
      <c r="G91" s="113">
        <v>20.12</v>
      </c>
      <c r="H91" s="113" t="s">
        <v>485</v>
      </c>
      <c r="I91" s="113">
        <v>55.32</v>
      </c>
      <c r="J91" s="113" t="s">
        <v>167</v>
      </c>
      <c r="K91" s="113">
        <v>22.3</v>
      </c>
    </row>
    <row r="92" spans="2:11" s="87" customFormat="1" ht="33" x14ac:dyDescent="0.25">
      <c r="B92" s="113" t="s">
        <v>56</v>
      </c>
      <c r="C92" s="113">
        <v>9.2100000000000009</v>
      </c>
      <c r="D92" s="113" t="s">
        <v>58</v>
      </c>
      <c r="E92" s="113">
        <v>9.75</v>
      </c>
      <c r="F92" s="113" t="s">
        <v>48</v>
      </c>
      <c r="G92" s="113">
        <v>10.220000000000001</v>
      </c>
      <c r="H92" s="113" t="s">
        <v>59</v>
      </c>
      <c r="I92" s="113">
        <v>21.03</v>
      </c>
      <c r="J92" s="113" t="s">
        <v>579</v>
      </c>
      <c r="K92" s="113">
        <v>21.03</v>
      </c>
    </row>
    <row r="93" spans="2:11" s="87" customFormat="1" x14ac:dyDescent="0.25">
      <c r="B93" s="113" t="s">
        <v>465</v>
      </c>
      <c r="C93" s="113">
        <v>14.05</v>
      </c>
      <c r="D93" s="113" t="s">
        <v>465</v>
      </c>
      <c r="E93" s="113">
        <v>14.42</v>
      </c>
      <c r="F93" s="113" t="s">
        <v>465</v>
      </c>
      <c r="G93" s="113">
        <v>14.42</v>
      </c>
      <c r="H93" s="113" t="s">
        <v>465</v>
      </c>
      <c r="I93" s="113">
        <v>14.42</v>
      </c>
      <c r="J93" s="113" t="s">
        <v>465</v>
      </c>
      <c r="K93" s="113">
        <v>14.42</v>
      </c>
    </row>
    <row r="94" spans="2:11" s="87" customFormat="1" x14ac:dyDescent="0.25">
      <c r="B94" s="113" t="s">
        <v>45</v>
      </c>
      <c r="C94" s="113">
        <v>30.38</v>
      </c>
      <c r="D94" s="113" t="s">
        <v>51</v>
      </c>
      <c r="E94" s="113">
        <v>39.880000000000003</v>
      </c>
      <c r="F94" s="113" t="s">
        <v>45</v>
      </c>
      <c r="G94" s="113">
        <v>30.38</v>
      </c>
      <c r="H94" s="113" t="s">
        <v>51</v>
      </c>
      <c r="I94" s="113">
        <v>39.880000000000003</v>
      </c>
      <c r="J94" s="113" t="s">
        <v>45</v>
      </c>
      <c r="K94" s="113">
        <v>30.38</v>
      </c>
    </row>
    <row r="95" spans="2:11" s="175" customFormat="1" ht="33" x14ac:dyDescent="0.25">
      <c r="B95" s="173" t="s">
        <v>645</v>
      </c>
      <c r="C95" s="174">
        <f>SUM(C96:C98)</f>
        <v>85.46</v>
      </c>
      <c r="D95" s="173" t="s">
        <v>358</v>
      </c>
      <c r="E95" s="174">
        <f>SUM(E96:E98)</f>
        <v>159.56</v>
      </c>
      <c r="F95" s="173" t="s">
        <v>359</v>
      </c>
      <c r="G95" s="174">
        <f>SUM(G96:G98)</f>
        <v>88.89</v>
      </c>
      <c r="H95" s="173" t="s">
        <v>360</v>
      </c>
      <c r="I95" s="174">
        <f>SUM(I96:I98)</f>
        <v>146.79000000000002</v>
      </c>
      <c r="J95" s="173" t="s">
        <v>361</v>
      </c>
      <c r="K95" s="174">
        <f>SUM(K96:K98)</f>
        <v>68.27000000000001</v>
      </c>
    </row>
    <row r="96" spans="2:11" s="87" customFormat="1" ht="49.5" x14ac:dyDescent="0.25">
      <c r="B96" s="113" t="s">
        <v>650</v>
      </c>
      <c r="C96" s="113">
        <v>16.12</v>
      </c>
      <c r="D96" s="113" t="s">
        <v>478</v>
      </c>
      <c r="E96" s="113">
        <v>24.24</v>
      </c>
      <c r="F96" s="113" t="s">
        <v>487</v>
      </c>
      <c r="G96" s="113">
        <v>19.53</v>
      </c>
      <c r="H96" s="113" t="s">
        <v>650</v>
      </c>
      <c r="I96" s="113">
        <v>16.12</v>
      </c>
      <c r="J96" s="113" t="s">
        <v>478</v>
      </c>
      <c r="K96" s="113">
        <v>24.24</v>
      </c>
    </row>
    <row r="97" spans="2:11" s="87" customFormat="1" ht="33" x14ac:dyDescent="0.25">
      <c r="B97" s="113" t="s">
        <v>11</v>
      </c>
      <c r="C97" s="113">
        <v>4.82</v>
      </c>
      <c r="D97" s="113" t="s">
        <v>507</v>
      </c>
      <c r="E97" s="113">
        <v>66.150000000000006</v>
      </c>
      <c r="F97" s="113" t="s">
        <v>56</v>
      </c>
      <c r="G97" s="113">
        <v>9.2100000000000009</v>
      </c>
      <c r="H97" s="113" t="s">
        <v>198</v>
      </c>
      <c r="I97" s="113">
        <v>66.150000000000006</v>
      </c>
      <c r="J97" s="113" t="s">
        <v>52</v>
      </c>
      <c r="K97" s="113">
        <v>4.1500000000000004</v>
      </c>
    </row>
    <row r="98" spans="2:11" s="87" customFormat="1" x14ac:dyDescent="0.25">
      <c r="B98" s="113" t="s">
        <v>110</v>
      </c>
      <c r="C98" s="113">
        <v>64.52</v>
      </c>
      <c r="D98" s="113" t="s">
        <v>57</v>
      </c>
      <c r="E98" s="113">
        <v>69.17</v>
      </c>
      <c r="F98" s="113" t="s">
        <v>157</v>
      </c>
      <c r="G98" s="113">
        <v>60.15</v>
      </c>
      <c r="H98" s="113" t="s">
        <v>110</v>
      </c>
      <c r="I98" s="113">
        <v>64.52</v>
      </c>
      <c r="J98" s="113" t="s">
        <v>51</v>
      </c>
      <c r="K98" s="113">
        <v>39.880000000000003</v>
      </c>
    </row>
  </sheetData>
  <mergeCells count="5">
    <mergeCell ref="B27:K27"/>
    <mergeCell ref="B3:K3"/>
    <mergeCell ref="B2:K2"/>
    <mergeCell ref="B75:K75"/>
    <mergeCell ref="B51:K51"/>
  </mergeCells>
  <pageMargins left="0.7" right="0.7" top="0.75" bottom="0.75" header="0.3" footer="0.3"/>
  <pageSetup paperSize="9" scale="70" orientation="landscape" verticalDpi="0" r:id="rId1"/>
  <rowBreaks count="3" manualBreakCount="3">
    <brk id="26" max="16383" man="1"/>
    <brk id="50" max="16383" man="1"/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29"/>
  <sheetViews>
    <sheetView zoomScaleNormal="100" workbookViewId="0">
      <selection activeCell="H5" sqref="H5"/>
    </sheetView>
  </sheetViews>
  <sheetFormatPr defaultRowHeight="16.5" x14ac:dyDescent="0.3"/>
  <cols>
    <col min="1" max="1" width="30" style="35" customWidth="1"/>
    <col min="2" max="2" width="11.7109375" style="35" customWidth="1"/>
    <col min="3" max="3" width="11" style="35" customWidth="1"/>
    <col min="4" max="4" width="11.42578125" style="35" customWidth="1"/>
    <col min="5" max="5" width="10.7109375" style="35" customWidth="1"/>
    <col min="6" max="1025" width="8" style="35" customWidth="1"/>
    <col min="1026" max="16384" width="9.140625" style="50"/>
  </cols>
  <sheetData>
    <row r="1" spans="1:1025" x14ac:dyDescent="0.3">
      <c r="E1" s="36" t="s">
        <v>362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0"/>
      <c r="KP1" s="50"/>
      <c r="KQ1" s="50"/>
      <c r="KR1" s="50"/>
      <c r="KS1" s="50"/>
      <c r="KT1" s="50"/>
      <c r="KU1" s="50"/>
      <c r="KV1" s="50"/>
      <c r="KW1" s="50"/>
      <c r="KX1" s="50"/>
      <c r="KY1" s="50"/>
      <c r="KZ1" s="50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  <c r="SH1" s="50"/>
      <c r="SI1" s="50"/>
      <c r="SJ1" s="50"/>
      <c r="SK1" s="50"/>
      <c r="SL1" s="50"/>
      <c r="SM1" s="50"/>
      <c r="SN1" s="50"/>
      <c r="SO1" s="50"/>
      <c r="SP1" s="50"/>
      <c r="SQ1" s="50"/>
      <c r="SR1" s="50"/>
      <c r="SS1" s="50"/>
      <c r="ST1" s="50"/>
      <c r="SU1" s="50"/>
      <c r="SV1" s="50"/>
      <c r="SW1" s="50"/>
      <c r="SX1" s="50"/>
      <c r="SY1" s="50"/>
      <c r="SZ1" s="50"/>
      <c r="TA1" s="50"/>
      <c r="TB1" s="50"/>
      <c r="TC1" s="50"/>
      <c r="TD1" s="50"/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  <c r="WC1" s="50"/>
      <c r="WD1" s="50"/>
      <c r="WE1" s="50"/>
      <c r="WF1" s="50"/>
      <c r="WG1" s="50"/>
      <c r="WH1" s="50"/>
      <c r="WI1" s="50"/>
      <c r="WJ1" s="50"/>
      <c r="WK1" s="50"/>
      <c r="WL1" s="50"/>
      <c r="WM1" s="50"/>
      <c r="WN1" s="50"/>
      <c r="WO1" s="50"/>
      <c r="WP1" s="50"/>
      <c r="WQ1" s="50"/>
      <c r="WR1" s="50"/>
      <c r="WS1" s="50"/>
      <c r="WT1" s="50"/>
      <c r="WU1" s="50"/>
      <c r="WV1" s="50"/>
      <c r="WW1" s="50"/>
      <c r="WX1" s="50"/>
      <c r="WY1" s="50"/>
      <c r="WZ1" s="50"/>
      <c r="XA1" s="50"/>
      <c r="XB1" s="50"/>
      <c r="XC1" s="50"/>
      <c r="XD1" s="50"/>
      <c r="XE1" s="50"/>
      <c r="XF1" s="50"/>
      <c r="XG1" s="50"/>
      <c r="XH1" s="50"/>
      <c r="XI1" s="50"/>
      <c r="XJ1" s="50"/>
      <c r="XK1" s="50"/>
      <c r="XL1" s="50"/>
      <c r="XM1" s="50"/>
      <c r="XN1" s="50"/>
      <c r="XO1" s="50"/>
      <c r="XP1" s="50"/>
      <c r="XQ1" s="50"/>
      <c r="XR1" s="50"/>
      <c r="XS1" s="50"/>
      <c r="XT1" s="50"/>
      <c r="XU1" s="50"/>
      <c r="XV1" s="50"/>
      <c r="XW1" s="50"/>
      <c r="XX1" s="50"/>
      <c r="XY1" s="50"/>
      <c r="XZ1" s="50"/>
      <c r="YA1" s="50"/>
      <c r="YB1" s="50"/>
      <c r="YC1" s="50"/>
      <c r="YD1" s="50"/>
      <c r="YE1" s="50"/>
      <c r="YF1" s="50"/>
      <c r="YG1" s="50"/>
      <c r="YH1" s="50"/>
      <c r="YI1" s="50"/>
      <c r="YJ1" s="50"/>
      <c r="YK1" s="50"/>
      <c r="YL1" s="50"/>
      <c r="YM1" s="50"/>
      <c r="YN1" s="50"/>
      <c r="YO1" s="50"/>
      <c r="YP1" s="50"/>
      <c r="YQ1" s="50"/>
      <c r="YR1" s="50"/>
      <c r="YS1" s="50"/>
      <c r="YT1" s="50"/>
      <c r="YU1" s="50"/>
      <c r="YV1" s="50"/>
      <c r="YW1" s="50"/>
      <c r="YX1" s="50"/>
      <c r="YY1" s="50"/>
      <c r="YZ1" s="50"/>
      <c r="ZA1" s="50"/>
      <c r="ZB1" s="50"/>
      <c r="ZC1" s="50"/>
      <c r="ZD1" s="50"/>
      <c r="ZE1" s="50"/>
      <c r="ZF1" s="50"/>
      <c r="ZG1" s="50"/>
      <c r="ZH1" s="50"/>
      <c r="ZI1" s="50"/>
      <c r="ZJ1" s="50"/>
      <c r="ZK1" s="50"/>
      <c r="ZL1" s="50"/>
      <c r="ZM1" s="50"/>
      <c r="ZN1" s="50"/>
      <c r="ZO1" s="50"/>
      <c r="ZP1" s="50"/>
      <c r="ZQ1" s="50"/>
      <c r="ZR1" s="50"/>
      <c r="ZS1" s="50"/>
      <c r="ZT1" s="50"/>
      <c r="ZU1" s="50"/>
      <c r="ZV1" s="50"/>
      <c r="ZW1" s="50"/>
      <c r="ZX1" s="50"/>
      <c r="ZY1" s="50"/>
      <c r="ZZ1" s="50"/>
      <c r="AAA1" s="50"/>
      <c r="AAB1" s="50"/>
      <c r="AAC1" s="50"/>
      <c r="AAD1" s="50"/>
      <c r="AAE1" s="50"/>
      <c r="AAF1" s="50"/>
      <c r="AAG1" s="50"/>
      <c r="AAH1" s="50"/>
      <c r="AAI1" s="50"/>
      <c r="AAJ1" s="50"/>
      <c r="AAK1" s="50"/>
      <c r="AAL1" s="50"/>
      <c r="AAM1" s="50"/>
      <c r="AAN1" s="50"/>
      <c r="AAO1" s="50"/>
      <c r="AAP1" s="50"/>
      <c r="AAQ1" s="50"/>
      <c r="AAR1" s="50"/>
      <c r="AAS1" s="50"/>
      <c r="AAT1" s="50"/>
      <c r="AAU1" s="50"/>
      <c r="AAV1" s="50"/>
      <c r="AAW1" s="50"/>
      <c r="AAX1" s="50"/>
      <c r="AAY1" s="50"/>
      <c r="AAZ1" s="50"/>
      <c r="ABA1" s="50"/>
      <c r="ABB1" s="50"/>
      <c r="ABC1" s="50"/>
      <c r="ABD1" s="50"/>
      <c r="ABE1" s="50"/>
      <c r="ABF1" s="50"/>
      <c r="ABG1" s="50"/>
      <c r="ABH1" s="50"/>
      <c r="ABI1" s="50"/>
      <c r="ABJ1" s="50"/>
      <c r="ABK1" s="50"/>
      <c r="ABL1" s="50"/>
      <c r="ABM1" s="50"/>
      <c r="ABN1" s="50"/>
      <c r="ABO1" s="50"/>
      <c r="ABP1" s="50"/>
      <c r="ABQ1" s="50"/>
      <c r="ABR1" s="50"/>
      <c r="ABS1" s="50"/>
      <c r="ABT1" s="50"/>
      <c r="ABU1" s="50"/>
      <c r="ABV1" s="50"/>
      <c r="ABW1" s="50"/>
      <c r="ABX1" s="50"/>
      <c r="ABY1" s="50"/>
      <c r="ABZ1" s="50"/>
      <c r="ACA1" s="50"/>
      <c r="ACB1" s="50"/>
      <c r="ACC1" s="50"/>
      <c r="ACD1" s="50"/>
      <c r="ACE1" s="50"/>
      <c r="ACF1" s="50"/>
      <c r="ACG1" s="50"/>
      <c r="ACH1" s="50"/>
      <c r="ACI1" s="50"/>
      <c r="ACJ1" s="50"/>
      <c r="ACK1" s="50"/>
      <c r="ACL1" s="50"/>
      <c r="ACM1" s="50"/>
      <c r="ACN1" s="50"/>
      <c r="ACO1" s="50"/>
      <c r="ACP1" s="50"/>
      <c r="ACQ1" s="50"/>
      <c r="ACR1" s="50"/>
      <c r="ACS1" s="50"/>
      <c r="ACT1" s="50"/>
      <c r="ACU1" s="50"/>
      <c r="ACV1" s="50"/>
      <c r="ACW1" s="50"/>
      <c r="ACX1" s="50"/>
      <c r="ACY1" s="50"/>
      <c r="ACZ1" s="50"/>
      <c r="ADA1" s="50"/>
      <c r="ADB1" s="50"/>
      <c r="ADC1" s="50"/>
      <c r="ADD1" s="50"/>
      <c r="ADE1" s="50"/>
      <c r="ADF1" s="50"/>
      <c r="ADG1" s="50"/>
      <c r="ADH1" s="50"/>
      <c r="ADI1" s="50"/>
      <c r="ADJ1" s="50"/>
      <c r="ADK1" s="50"/>
      <c r="ADL1" s="50"/>
      <c r="ADM1" s="50"/>
      <c r="ADN1" s="50"/>
      <c r="ADO1" s="50"/>
      <c r="ADP1" s="50"/>
      <c r="ADQ1" s="50"/>
      <c r="ADR1" s="50"/>
      <c r="ADS1" s="50"/>
      <c r="ADT1" s="50"/>
      <c r="ADU1" s="50"/>
      <c r="ADV1" s="50"/>
      <c r="ADW1" s="50"/>
      <c r="ADX1" s="50"/>
      <c r="ADY1" s="50"/>
      <c r="ADZ1" s="50"/>
      <c r="AEA1" s="50"/>
      <c r="AEB1" s="50"/>
      <c r="AEC1" s="50"/>
      <c r="AED1" s="50"/>
      <c r="AEE1" s="50"/>
      <c r="AEF1" s="50"/>
      <c r="AEG1" s="50"/>
      <c r="AEH1" s="50"/>
      <c r="AEI1" s="50"/>
      <c r="AEJ1" s="50"/>
      <c r="AEK1" s="50"/>
      <c r="AEL1" s="50"/>
      <c r="AEM1" s="50"/>
      <c r="AEN1" s="50"/>
      <c r="AEO1" s="50"/>
      <c r="AEP1" s="50"/>
      <c r="AEQ1" s="50"/>
      <c r="AER1" s="50"/>
      <c r="AES1" s="50"/>
      <c r="AET1" s="50"/>
      <c r="AEU1" s="50"/>
      <c r="AEV1" s="50"/>
      <c r="AEW1" s="50"/>
      <c r="AEX1" s="50"/>
      <c r="AEY1" s="50"/>
      <c r="AEZ1" s="50"/>
      <c r="AFA1" s="50"/>
      <c r="AFB1" s="50"/>
      <c r="AFC1" s="50"/>
      <c r="AFD1" s="50"/>
      <c r="AFE1" s="50"/>
      <c r="AFF1" s="50"/>
      <c r="AFG1" s="50"/>
      <c r="AFH1" s="50"/>
      <c r="AFI1" s="50"/>
      <c r="AFJ1" s="50"/>
      <c r="AFK1" s="50"/>
      <c r="AFL1" s="50"/>
      <c r="AFM1" s="50"/>
      <c r="AFN1" s="50"/>
      <c r="AFO1" s="50"/>
      <c r="AFP1" s="50"/>
      <c r="AFQ1" s="50"/>
      <c r="AFR1" s="50"/>
      <c r="AFS1" s="50"/>
      <c r="AFT1" s="50"/>
      <c r="AFU1" s="50"/>
      <c r="AFV1" s="50"/>
      <c r="AFW1" s="50"/>
      <c r="AFX1" s="50"/>
      <c r="AFY1" s="50"/>
      <c r="AFZ1" s="50"/>
      <c r="AGA1" s="50"/>
      <c r="AGB1" s="50"/>
      <c r="AGC1" s="50"/>
      <c r="AGD1" s="50"/>
      <c r="AGE1" s="50"/>
      <c r="AGF1" s="50"/>
      <c r="AGG1" s="50"/>
      <c r="AGH1" s="50"/>
      <c r="AGI1" s="50"/>
      <c r="AGJ1" s="50"/>
      <c r="AGK1" s="50"/>
      <c r="AGL1" s="50"/>
      <c r="AGM1" s="50"/>
      <c r="AGN1" s="50"/>
      <c r="AGO1" s="50"/>
      <c r="AGP1" s="50"/>
      <c r="AGQ1" s="50"/>
      <c r="AGR1" s="50"/>
      <c r="AGS1" s="50"/>
      <c r="AGT1" s="50"/>
      <c r="AGU1" s="50"/>
      <c r="AGV1" s="50"/>
      <c r="AGW1" s="50"/>
      <c r="AGX1" s="50"/>
      <c r="AGY1" s="50"/>
      <c r="AGZ1" s="50"/>
      <c r="AHA1" s="50"/>
      <c r="AHB1" s="50"/>
      <c r="AHC1" s="50"/>
      <c r="AHD1" s="50"/>
      <c r="AHE1" s="50"/>
      <c r="AHF1" s="50"/>
      <c r="AHG1" s="50"/>
      <c r="AHH1" s="50"/>
      <c r="AHI1" s="50"/>
      <c r="AHJ1" s="50"/>
      <c r="AHK1" s="50"/>
      <c r="AHL1" s="50"/>
      <c r="AHM1" s="50"/>
      <c r="AHN1" s="50"/>
      <c r="AHO1" s="50"/>
      <c r="AHP1" s="50"/>
      <c r="AHQ1" s="50"/>
      <c r="AHR1" s="50"/>
      <c r="AHS1" s="50"/>
      <c r="AHT1" s="50"/>
      <c r="AHU1" s="50"/>
      <c r="AHV1" s="50"/>
      <c r="AHW1" s="50"/>
      <c r="AHX1" s="50"/>
      <c r="AHY1" s="50"/>
      <c r="AHZ1" s="50"/>
      <c r="AIA1" s="50"/>
      <c r="AIB1" s="50"/>
      <c r="AIC1" s="50"/>
      <c r="AID1" s="50"/>
      <c r="AIE1" s="50"/>
      <c r="AIF1" s="50"/>
      <c r="AIG1" s="50"/>
      <c r="AIH1" s="50"/>
      <c r="AII1" s="50"/>
      <c r="AIJ1" s="50"/>
      <c r="AIK1" s="50"/>
      <c r="AIL1" s="50"/>
      <c r="AIM1" s="50"/>
      <c r="AIN1" s="50"/>
      <c r="AIO1" s="50"/>
      <c r="AIP1" s="50"/>
      <c r="AIQ1" s="50"/>
      <c r="AIR1" s="50"/>
      <c r="AIS1" s="50"/>
      <c r="AIT1" s="50"/>
      <c r="AIU1" s="50"/>
      <c r="AIV1" s="50"/>
      <c r="AIW1" s="50"/>
      <c r="AIX1" s="50"/>
      <c r="AIY1" s="50"/>
      <c r="AIZ1" s="50"/>
      <c r="AJA1" s="50"/>
      <c r="AJB1" s="50"/>
      <c r="AJC1" s="50"/>
      <c r="AJD1" s="50"/>
      <c r="AJE1" s="50"/>
      <c r="AJF1" s="50"/>
      <c r="AJG1" s="50"/>
      <c r="AJH1" s="50"/>
      <c r="AJI1" s="50"/>
      <c r="AJJ1" s="50"/>
      <c r="AJK1" s="50"/>
      <c r="AJL1" s="50"/>
      <c r="AJM1" s="50"/>
      <c r="AJN1" s="50"/>
      <c r="AJO1" s="50"/>
      <c r="AJP1" s="50"/>
      <c r="AJQ1" s="50"/>
      <c r="AJR1" s="50"/>
      <c r="AJS1" s="50"/>
      <c r="AJT1" s="50"/>
      <c r="AJU1" s="50"/>
      <c r="AJV1" s="50"/>
      <c r="AJW1" s="50"/>
      <c r="AJX1" s="50"/>
      <c r="AJY1" s="50"/>
      <c r="AJZ1" s="50"/>
      <c r="AKA1" s="50"/>
      <c r="AKB1" s="50"/>
      <c r="AKC1" s="50"/>
      <c r="AKD1" s="50"/>
      <c r="AKE1" s="50"/>
      <c r="AKF1" s="50"/>
      <c r="AKG1" s="50"/>
      <c r="AKH1" s="50"/>
      <c r="AKI1" s="50"/>
      <c r="AKJ1" s="50"/>
      <c r="AKK1" s="50"/>
      <c r="AKL1" s="50"/>
      <c r="AKM1" s="50"/>
      <c r="AKN1" s="50"/>
      <c r="AKO1" s="50"/>
      <c r="AKP1" s="50"/>
      <c r="AKQ1" s="50"/>
      <c r="AKR1" s="50"/>
      <c r="AKS1" s="50"/>
      <c r="AKT1" s="50"/>
      <c r="AKU1" s="50"/>
      <c r="AKV1" s="50"/>
      <c r="AKW1" s="50"/>
      <c r="AKX1" s="50"/>
      <c r="AKY1" s="50"/>
      <c r="AKZ1" s="50"/>
      <c r="ALA1" s="50"/>
      <c r="ALB1" s="50"/>
      <c r="ALC1" s="50"/>
      <c r="ALD1" s="50"/>
      <c r="ALE1" s="50"/>
      <c r="ALF1" s="50"/>
      <c r="ALG1" s="50"/>
      <c r="ALH1" s="50"/>
      <c r="ALI1" s="50"/>
      <c r="ALJ1" s="50"/>
      <c r="ALK1" s="50"/>
      <c r="ALL1" s="50"/>
      <c r="ALM1" s="50"/>
      <c r="ALN1" s="50"/>
      <c r="ALO1" s="50"/>
      <c r="ALP1" s="50"/>
      <c r="ALQ1" s="50"/>
      <c r="ALR1" s="50"/>
      <c r="ALS1" s="50"/>
      <c r="ALT1" s="50"/>
      <c r="ALU1" s="50"/>
      <c r="ALV1" s="50"/>
      <c r="ALW1" s="50"/>
      <c r="ALX1" s="50"/>
      <c r="ALY1" s="50"/>
      <c r="ALZ1" s="50"/>
      <c r="AMA1" s="50"/>
      <c r="AMB1" s="50"/>
      <c r="AMC1" s="50"/>
      <c r="AMD1" s="50"/>
      <c r="AME1" s="50"/>
      <c r="AMF1" s="50"/>
      <c r="AMG1" s="50"/>
      <c r="AMH1" s="50"/>
      <c r="AMI1" s="50"/>
      <c r="AMJ1" s="50"/>
      <c r="AMK1" s="50"/>
    </row>
    <row r="2" spans="1:1025" ht="55.5" customHeight="1" x14ac:dyDescent="0.25">
      <c r="A2" s="235" t="s">
        <v>657</v>
      </c>
      <c r="B2" s="235"/>
      <c r="C2" s="235"/>
      <c r="D2" s="235"/>
      <c r="E2" s="235"/>
      <c r="F2" s="37"/>
      <c r="G2" s="37"/>
      <c r="H2" s="37"/>
      <c r="I2" s="37"/>
      <c r="J2" s="37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</row>
    <row r="4" spans="1:1025" x14ac:dyDescent="0.3">
      <c r="A4" s="38" t="s">
        <v>461</v>
      </c>
      <c r="B4" s="38"/>
      <c r="C4" s="38"/>
      <c r="D4" s="38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  <c r="YI4" s="50"/>
      <c r="YJ4" s="50"/>
      <c r="YK4" s="50"/>
      <c r="YL4" s="50"/>
      <c r="YM4" s="50"/>
      <c r="YN4" s="50"/>
      <c r="YO4" s="50"/>
      <c r="YP4" s="50"/>
      <c r="YQ4" s="50"/>
      <c r="YR4" s="50"/>
      <c r="YS4" s="50"/>
      <c r="YT4" s="50"/>
      <c r="YU4" s="50"/>
      <c r="YV4" s="50"/>
      <c r="YW4" s="50"/>
      <c r="YX4" s="50"/>
      <c r="YY4" s="50"/>
      <c r="YZ4" s="50"/>
      <c r="ZA4" s="50"/>
      <c r="ZB4" s="50"/>
      <c r="ZC4" s="50"/>
      <c r="ZD4" s="50"/>
      <c r="ZE4" s="50"/>
      <c r="ZF4" s="50"/>
      <c r="ZG4" s="50"/>
      <c r="ZH4" s="50"/>
      <c r="ZI4" s="50"/>
      <c r="ZJ4" s="50"/>
      <c r="ZK4" s="50"/>
      <c r="ZL4" s="50"/>
      <c r="ZM4" s="50"/>
      <c r="ZN4" s="50"/>
      <c r="ZO4" s="50"/>
      <c r="ZP4" s="50"/>
      <c r="ZQ4" s="50"/>
      <c r="ZR4" s="50"/>
      <c r="ZS4" s="50"/>
      <c r="ZT4" s="50"/>
      <c r="ZU4" s="50"/>
      <c r="ZV4" s="50"/>
      <c r="ZW4" s="50"/>
      <c r="ZX4" s="50"/>
      <c r="ZY4" s="50"/>
      <c r="ZZ4" s="50"/>
      <c r="AAA4" s="50"/>
      <c r="AAB4" s="50"/>
      <c r="AAC4" s="50"/>
      <c r="AAD4" s="50"/>
      <c r="AAE4" s="50"/>
      <c r="AAF4" s="50"/>
      <c r="AAG4" s="50"/>
      <c r="AAH4" s="50"/>
      <c r="AAI4" s="50"/>
      <c r="AAJ4" s="50"/>
      <c r="AAK4" s="50"/>
      <c r="AAL4" s="50"/>
      <c r="AAM4" s="50"/>
      <c r="AAN4" s="50"/>
      <c r="AAO4" s="50"/>
      <c r="AAP4" s="50"/>
      <c r="AAQ4" s="50"/>
      <c r="AAR4" s="50"/>
      <c r="AAS4" s="50"/>
      <c r="AAT4" s="50"/>
      <c r="AAU4" s="50"/>
      <c r="AAV4" s="50"/>
      <c r="AAW4" s="50"/>
      <c r="AAX4" s="50"/>
      <c r="AAY4" s="50"/>
      <c r="AAZ4" s="50"/>
      <c r="ABA4" s="50"/>
      <c r="ABB4" s="50"/>
      <c r="ABC4" s="50"/>
      <c r="ABD4" s="50"/>
      <c r="ABE4" s="50"/>
      <c r="ABF4" s="50"/>
      <c r="ABG4" s="50"/>
      <c r="ABH4" s="50"/>
      <c r="ABI4" s="50"/>
      <c r="ABJ4" s="50"/>
      <c r="ABK4" s="50"/>
      <c r="ABL4" s="50"/>
      <c r="ABM4" s="50"/>
      <c r="ABN4" s="50"/>
      <c r="ABO4" s="50"/>
      <c r="ABP4" s="50"/>
      <c r="ABQ4" s="50"/>
      <c r="ABR4" s="50"/>
      <c r="ABS4" s="50"/>
      <c r="ABT4" s="50"/>
      <c r="ABU4" s="50"/>
      <c r="ABV4" s="50"/>
      <c r="ABW4" s="50"/>
      <c r="ABX4" s="50"/>
      <c r="ABY4" s="50"/>
      <c r="ABZ4" s="50"/>
      <c r="ACA4" s="50"/>
      <c r="ACB4" s="50"/>
      <c r="ACC4" s="50"/>
      <c r="ACD4" s="50"/>
      <c r="ACE4" s="50"/>
      <c r="ACF4" s="50"/>
      <c r="ACG4" s="50"/>
      <c r="ACH4" s="50"/>
      <c r="ACI4" s="50"/>
      <c r="ACJ4" s="50"/>
      <c r="ACK4" s="50"/>
      <c r="ACL4" s="50"/>
      <c r="ACM4" s="50"/>
      <c r="ACN4" s="50"/>
      <c r="ACO4" s="50"/>
      <c r="ACP4" s="50"/>
      <c r="ACQ4" s="50"/>
      <c r="ACR4" s="50"/>
      <c r="ACS4" s="50"/>
      <c r="ACT4" s="50"/>
      <c r="ACU4" s="50"/>
      <c r="ACV4" s="50"/>
      <c r="ACW4" s="50"/>
      <c r="ACX4" s="50"/>
      <c r="ACY4" s="50"/>
      <c r="ACZ4" s="50"/>
      <c r="ADA4" s="50"/>
      <c r="ADB4" s="50"/>
      <c r="ADC4" s="50"/>
      <c r="ADD4" s="50"/>
      <c r="ADE4" s="50"/>
      <c r="ADF4" s="50"/>
      <c r="ADG4" s="50"/>
      <c r="ADH4" s="50"/>
      <c r="ADI4" s="50"/>
      <c r="ADJ4" s="50"/>
      <c r="ADK4" s="50"/>
      <c r="ADL4" s="50"/>
      <c r="ADM4" s="50"/>
      <c r="ADN4" s="50"/>
      <c r="ADO4" s="50"/>
      <c r="ADP4" s="50"/>
      <c r="ADQ4" s="50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0"/>
      <c r="AEV4" s="50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0"/>
      <c r="AFZ4" s="50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0"/>
      <c r="AHE4" s="50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0"/>
      <c r="AII4" s="50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0"/>
      <c r="AJN4" s="50"/>
      <c r="AJO4" s="50"/>
      <c r="AJP4" s="50"/>
      <c r="AJQ4" s="50"/>
      <c r="AJR4" s="50"/>
      <c r="AJS4" s="50"/>
      <c r="AJT4" s="50"/>
      <c r="AJU4" s="50"/>
      <c r="AJV4" s="50"/>
      <c r="AJW4" s="50"/>
      <c r="AJX4" s="50"/>
      <c r="AJY4" s="50"/>
      <c r="AJZ4" s="50"/>
      <c r="AKA4" s="50"/>
      <c r="AKB4" s="50"/>
      <c r="AKC4" s="50"/>
      <c r="AKD4" s="50"/>
      <c r="AKE4" s="50"/>
      <c r="AKF4" s="50"/>
      <c r="AKG4" s="50"/>
      <c r="AKH4" s="50"/>
      <c r="AKI4" s="50"/>
      <c r="AKJ4" s="50"/>
      <c r="AKK4" s="50"/>
      <c r="AKL4" s="50"/>
      <c r="AKM4" s="50"/>
      <c r="AKN4" s="50"/>
      <c r="AKO4" s="50"/>
      <c r="AKP4" s="50"/>
      <c r="AKQ4" s="50"/>
      <c r="AKR4" s="50"/>
      <c r="AKS4" s="50"/>
      <c r="AKT4" s="50"/>
      <c r="AKU4" s="50"/>
      <c r="AKV4" s="50"/>
      <c r="AKW4" s="50"/>
      <c r="AKX4" s="50"/>
      <c r="AKY4" s="50"/>
      <c r="AKZ4" s="50"/>
      <c r="ALA4" s="50"/>
      <c r="ALB4" s="50"/>
      <c r="ALC4" s="50"/>
      <c r="ALD4" s="50"/>
      <c r="ALE4" s="50"/>
      <c r="ALF4" s="50"/>
      <c r="ALG4" s="50"/>
      <c r="ALH4" s="50"/>
      <c r="ALI4" s="50"/>
      <c r="ALJ4" s="50"/>
      <c r="ALK4" s="50"/>
      <c r="ALL4" s="50"/>
      <c r="ALM4" s="50"/>
      <c r="ALN4" s="50"/>
      <c r="ALO4" s="50"/>
      <c r="ALP4" s="50"/>
      <c r="ALQ4" s="50"/>
      <c r="ALR4" s="50"/>
      <c r="ALS4" s="50"/>
      <c r="ALT4" s="50"/>
      <c r="ALU4" s="50"/>
      <c r="ALV4" s="50"/>
      <c r="ALW4" s="50"/>
      <c r="ALX4" s="50"/>
      <c r="ALY4" s="50"/>
      <c r="ALZ4" s="50"/>
      <c r="AMA4" s="50"/>
      <c r="AMB4" s="50"/>
      <c r="AMC4" s="50"/>
      <c r="AMD4" s="50"/>
      <c r="AME4" s="50"/>
      <c r="AMF4" s="50"/>
      <c r="AMG4" s="50"/>
      <c r="AMH4" s="50"/>
      <c r="AMI4" s="50"/>
      <c r="AMJ4" s="50"/>
      <c r="AMK4" s="50"/>
    </row>
    <row r="5" spans="1:1025" x14ac:dyDescent="0.3">
      <c r="A5" s="38" t="s">
        <v>363</v>
      </c>
      <c r="B5" s="38"/>
      <c r="C5" s="38"/>
      <c r="D5" s="38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ALD5" s="50"/>
      <c r="ALE5" s="50"/>
      <c r="ALF5" s="50"/>
      <c r="ALG5" s="50"/>
      <c r="ALH5" s="50"/>
      <c r="ALI5" s="50"/>
      <c r="ALJ5" s="50"/>
      <c r="ALK5" s="50"/>
      <c r="ALL5" s="50"/>
      <c r="ALM5" s="50"/>
      <c r="ALN5" s="50"/>
      <c r="ALO5" s="50"/>
      <c r="ALP5" s="50"/>
      <c r="ALQ5" s="50"/>
      <c r="ALR5" s="50"/>
      <c r="ALS5" s="50"/>
      <c r="ALT5" s="50"/>
      <c r="ALU5" s="50"/>
      <c r="ALV5" s="50"/>
      <c r="ALW5" s="50"/>
      <c r="ALX5" s="50"/>
      <c r="ALY5" s="50"/>
      <c r="ALZ5" s="50"/>
      <c r="AMA5" s="50"/>
      <c r="AMB5" s="50"/>
      <c r="AMC5" s="50"/>
      <c r="AMD5" s="50"/>
      <c r="AME5" s="50"/>
      <c r="AMF5" s="50"/>
      <c r="AMG5" s="50"/>
      <c r="AMH5" s="50"/>
      <c r="AMI5" s="50"/>
      <c r="AMJ5" s="50"/>
      <c r="AMK5" s="50"/>
    </row>
    <row r="6" spans="1:1025" ht="66" x14ac:dyDescent="0.3">
      <c r="A6" s="102" t="s">
        <v>364</v>
      </c>
      <c r="B6" s="103" t="s">
        <v>365</v>
      </c>
      <c r="C6" s="103" t="s">
        <v>366</v>
      </c>
      <c r="D6" s="103" t="s">
        <v>367</v>
      </c>
      <c r="E6" s="103" t="s">
        <v>368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0"/>
      <c r="YP6" s="50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50"/>
      <c r="AAY6" s="50"/>
      <c r="AAZ6" s="50"/>
      <c r="ABA6" s="50"/>
      <c r="ABB6" s="50"/>
      <c r="ABC6" s="50"/>
      <c r="ABD6" s="50"/>
      <c r="ABE6" s="50"/>
      <c r="ABF6" s="50"/>
      <c r="ABG6" s="50"/>
      <c r="ABH6" s="50"/>
      <c r="ABI6" s="50"/>
      <c r="ABJ6" s="50"/>
      <c r="ABK6" s="50"/>
      <c r="ABL6" s="50"/>
      <c r="ABM6" s="50"/>
      <c r="ABN6" s="50"/>
      <c r="ABO6" s="50"/>
      <c r="ABP6" s="50"/>
      <c r="ABQ6" s="50"/>
      <c r="ABR6" s="50"/>
      <c r="ABS6" s="50"/>
      <c r="ABT6" s="50"/>
      <c r="ABU6" s="50"/>
      <c r="ABV6" s="50"/>
      <c r="ABW6" s="50"/>
      <c r="ABX6" s="50"/>
      <c r="ABY6" s="50"/>
      <c r="ABZ6" s="50"/>
      <c r="ACA6" s="50"/>
      <c r="ACB6" s="50"/>
      <c r="ACC6" s="50"/>
      <c r="ACD6" s="50"/>
      <c r="ACE6" s="50"/>
      <c r="ACF6" s="50"/>
      <c r="ACG6" s="50"/>
      <c r="ACH6" s="50"/>
      <c r="ACI6" s="50"/>
      <c r="ACJ6" s="50"/>
      <c r="ACK6" s="50"/>
      <c r="ACL6" s="50"/>
      <c r="ACM6" s="50"/>
      <c r="ACN6" s="50"/>
      <c r="ACO6" s="50"/>
      <c r="ACP6" s="50"/>
      <c r="ACQ6" s="50"/>
      <c r="ACR6" s="50"/>
      <c r="ACS6" s="50"/>
      <c r="ACT6" s="50"/>
      <c r="ACU6" s="50"/>
      <c r="ACV6" s="50"/>
      <c r="ACW6" s="50"/>
      <c r="ACX6" s="50"/>
      <c r="ACY6" s="50"/>
      <c r="ACZ6" s="50"/>
      <c r="ADA6" s="50"/>
      <c r="ADB6" s="50"/>
      <c r="ADC6" s="50"/>
      <c r="ADD6" s="50"/>
      <c r="ADE6" s="50"/>
      <c r="ADF6" s="50"/>
      <c r="ADG6" s="50"/>
      <c r="ADH6" s="50"/>
      <c r="ADI6" s="50"/>
      <c r="ADJ6" s="50"/>
      <c r="ADK6" s="50"/>
      <c r="ADL6" s="50"/>
      <c r="ADM6" s="50"/>
      <c r="ADN6" s="50"/>
      <c r="ADO6" s="50"/>
      <c r="ADP6" s="50"/>
      <c r="ADQ6" s="50"/>
      <c r="ADR6" s="50"/>
      <c r="ADS6" s="50"/>
      <c r="ADT6" s="50"/>
      <c r="ADU6" s="50"/>
      <c r="ADV6" s="50"/>
      <c r="ADW6" s="50"/>
      <c r="ADX6" s="50"/>
      <c r="ADY6" s="50"/>
      <c r="ADZ6" s="50"/>
      <c r="AEA6" s="50"/>
      <c r="AEB6" s="50"/>
      <c r="AEC6" s="50"/>
      <c r="AED6" s="50"/>
      <c r="AEE6" s="50"/>
      <c r="AEF6" s="50"/>
      <c r="AEG6" s="50"/>
      <c r="AEH6" s="50"/>
      <c r="AEI6" s="50"/>
      <c r="AEJ6" s="50"/>
      <c r="AEK6" s="50"/>
      <c r="AEL6" s="50"/>
      <c r="AEM6" s="50"/>
      <c r="AEN6" s="50"/>
      <c r="AEO6" s="50"/>
      <c r="AEP6" s="50"/>
      <c r="AEQ6" s="50"/>
      <c r="AER6" s="50"/>
      <c r="AES6" s="50"/>
      <c r="AET6" s="50"/>
      <c r="AEU6" s="50"/>
      <c r="AEV6" s="50"/>
      <c r="AEW6" s="50"/>
      <c r="AEX6" s="50"/>
      <c r="AEY6" s="50"/>
      <c r="AEZ6" s="50"/>
      <c r="AFA6" s="50"/>
      <c r="AFB6" s="50"/>
      <c r="AFC6" s="50"/>
      <c r="AFD6" s="50"/>
      <c r="AFE6" s="50"/>
      <c r="AFF6" s="50"/>
      <c r="AFG6" s="50"/>
      <c r="AFH6" s="50"/>
      <c r="AFI6" s="50"/>
      <c r="AFJ6" s="50"/>
      <c r="AFK6" s="50"/>
      <c r="AFL6" s="50"/>
      <c r="AFM6" s="50"/>
      <c r="AFN6" s="50"/>
      <c r="AFO6" s="50"/>
      <c r="AFP6" s="50"/>
      <c r="AFQ6" s="50"/>
      <c r="AFR6" s="50"/>
      <c r="AFS6" s="50"/>
      <c r="AFT6" s="50"/>
      <c r="AFU6" s="50"/>
      <c r="AFV6" s="50"/>
      <c r="AFW6" s="50"/>
      <c r="AFX6" s="50"/>
      <c r="AFY6" s="50"/>
      <c r="AFZ6" s="50"/>
      <c r="AGA6" s="50"/>
      <c r="AGB6" s="50"/>
      <c r="AGC6" s="50"/>
      <c r="AGD6" s="50"/>
      <c r="AGE6" s="50"/>
      <c r="AGF6" s="50"/>
      <c r="AGG6" s="50"/>
      <c r="AGH6" s="50"/>
      <c r="AGI6" s="50"/>
      <c r="AGJ6" s="50"/>
      <c r="AGK6" s="50"/>
      <c r="AGL6" s="50"/>
      <c r="AGM6" s="50"/>
      <c r="AGN6" s="50"/>
      <c r="AGO6" s="50"/>
      <c r="AGP6" s="50"/>
      <c r="AGQ6" s="50"/>
      <c r="AGR6" s="50"/>
      <c r="AGS6" s="50"/>
      <c r="AGT6" s="50"/>
      <c r="AGU6" s="50"/>
      <c r="AGV6" s="50"/>
      <c r="AGW6" s="50"/>
      <c r="AGX6" s="50"/>
      <c r="AGY6" s="50"/>
      <c r="AGZ6" s="50"/>
      <c r="AHA6" s="50"/>
      <c r="AHB6" s="50"/>
      <c r="AHC6" s="50"/>
      <c r="AHD6" s="50"/>
      <c r="AHE6" s="50"/>
      <c r="AHF6" s="50"/>
      <c r="AHG6" s="50"/>
      <c r="AHH6" s="50"/>
      <c r="AHI6" s="50"/>
      <c r="AHJ6" s="50"/>
      <c r="AHK6" s="50"/>
      <c r="AHL6" s="50"/>
      <c r="AHM6" s="50"/>
      <c r="AHN6" s="50"/>
      <c r="AHO6" s="50"/>
      <c r="AHP6" s="50"/>
      <c r="AHQ6" s="50"/>
      <c r="AHR6" s="50"/>
      <c r="AHS6" s="50"/>
      <c r="AHT6" s="50"/>
      <c r="AHU6" s="50"/>
      <c r="AHV6" s="50"/>
      <c r="AHW6" s="50"/>
      <c r="AHX6" s="50"/>
      <c r="AHY6" s="50"/>
      <c r="AHZ6" s="50"/>
      <c r="AIA6" s="50"/>
      <c r="AIB6" s="50"/>
      <c r="AIC6" s="50"/>
      <c r="AID6" s="50"/>
      <c r="AIE6" s="50"/>
      <c r="AIF6" s="50"/>
      <c r="AIG6" s="50"/>
      <c r="AIH6" s="50"/>
      <c r="AII6" s="50"/>
      <c r="AIJ6" s="50"/>
      <c r="AIK6" s="50"/>
      <c r="AIL6" s="50"/>
      <c r="AIM6" s="50"/>
      <c r="AIN6" s="50"/>
      <c r="AIO6" s="50"/>
      <c r="AIP6" s="50"/>
      <c r="AIQ6" s="50"/>
      <c r="AIR6" s="50"/>
      <c r="AIS6" s="50"/>
      <c r="AIT6" s="50"/>
      <c r="AIU6" s="50"/>
      <c r="AIV6" s="50"/>
      <c r="AIW6" s="50"/>
      <c r="AIX6" s="50"/>
      <c r="AIY6" s="50"/>
      <c r="AIZ6" s="50"/>
      <c r="AJA6" s="50"/>
      <c r="AJB6" s="50"/>
      <c r="AJC6" s="50"/>
      <c r="AJD6" s="50"/>
      <c r="AJE6" s="50"/>
      <c r="AJF6" s="50"/>
      <c r="AJG6" s="50"/>
      <c r="AJH6" s="50"/>
      <c r="AJI6" s="50"/>
      <c r="AJJ6" s="50"/>
      <c r="AJK6" s="50"/>
      <c r="AJL6" s="50"/>
      <c r="AJM6" s="50"/>
      <c r="AJN6" s="50"/>
      <c r="AJO6" s="50"/>
      <c r="AJP6" s="50"/>
      <c r="AJQ6" s="50"/>
      <c r="AJR6" s="50"/>
      <c r="AJS6" s="50"/>
      <c r="AJT6" s="50"/>
      <c r="AJU6" s="50"/>
      <c r="AJV6" s="50"/>
      <c r="AJW6" s="50"/>
      <c r="AJX6" s="50"/>
      <c r="AJY6" s="50"/>
      <c r="AJZ6" s="50"/>
      <c r="AKA6" s="50"/>
      <c r="AKB6" s="50"/>
      <c r="AKC6" s="50"/>
      <c r="AKD6" s="50"/>
      <c r="AKE6" s="50"/>
      <c r="AKF6" s="50"/>
      <c r="AKG6" s="50"/>
      <c r="AKH6" s="50"/>
      <c r="AKI6" s="50"/>
      <c r="AKJ6" s="50"/>
      <c r="AKK6" s="50"/>
      <c r="AKL6" s="50"/>
      <c r="AKM6" s="50"/>
      <c r="AKN6" s="50"/>
      <c r="AKO6" s="50"/>
      <c r="AKP6" s="50"/>
      <c r="AKQ6" s="50"/>
      <c r="AKR6" s="50"/>
      <c r="AKS6" s="50"/>
      <c r="AKT6" s="50"/>
      <c r="AKU6" s="50"/>
      <c r="AKV6" s="50"/>
      <c r="AKW6" s="50"/>
      <c r="AKX6" s="50"/>
      <c r="AKY6" s="50"/>
      <c r="AKZ6" s="50"/>
      <c r="ALA6" s="50"/>
      <c r="ALB6" s="50"/>
      <c r="ALC6" s="50"/>
      <c r="ALD6" s="50"/>
      <c r="ALE6" s="50"/>
      <c r="ALF6" s="50"/>
      <c r="ALG6" s="50"/>
      <c r="ALH6" s="50"/>
      <c r="ALI6" s="50"/>
      <c r="ALJ6" s="50"/>
      <c r="ALK6" s="50"/>
      <c r="ALL6" s="50"/>
      <c r="ALM6" s="50"/>
      <c r="ALN6" s="50"/>
      <c r="ALO6" s="50"/>
      <c r="ALP6" s="50"/>
      <c r="ALQ6" s="50"/>
      <c r="ALR6" s="50"/>
      <c r="ALS6" s="50"/>
      <c r="ALT6" s="50"/>
      <c r="ALU6" s="50"/>
      <c r="ALV6" s="50"/>
      <c r="ALW6" s="50"/>
      <c r="ALX6" s="50"/>
      <c r="ALY6" s="50"/>
      <c r="ALZ6" s="50"/>
      <c r="AMA6" s="50"/>
      <c r="AMB6" s="50"/>
      <c r="AMC6" s="50"/>
      <c r="AMD6" s="50"/>
      <c r="AME6" s="50"/>
      <c r="AMF6" s="50"/>
      <c r="AMG6" s="50"/>
      <c r="AMH6" s="50"/>
      <c r="AMI6" s="50"/>
      <c r="AMJ6" s="50"/>
      <c r="AMK6" s="50"/>
    </row>
    <row r="7" spans="1:1025" x14ac:dyDescent="0.3">
      <c r="A7" s="104" t="s">
        <v>369</v>
      </c>
      <c r="B7" s="41">
        <v>116.44</v>
      </c>
      <c r="C7" s="41">
        <v>245.35</v>
      </c>
      <c r="D7" s="41">
        <v>122.16</v>
      </c>
      <c r="E7" s="41">
        <v>483.95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  <c r="YI7" s="50"/>
      <c r="YJ7" s="50"/>
      <c r="YK7" s="50"/>
      <c r="YL7" s="50"/>
      <c r="YM7" s="50"/>
      <c r="YN7" s="50"/>
      <c r="YO7" s="50"/>
      <c r="YP7" s="50"/>
      <c r="YQ7" s="50"/>
      <c r="YR7" s="50"/>
      <c r="YS7" s="50"/>
      <c r="YT7" s="50"/>
      <c r="YU7" s="50"/>
      <c r="YV7" s="50"/>
      <c r="YW7" s="50"/>
      <c r="YX7" s="50"/>
      <c r="YY7" s="50"/>
      <c r="YZ7" s="50"/>
      <c r="ZA7" s="50"/>
      <c r="ZB7" s="50"/>
      <c r="ZC7" s="50"/>
      <c r="ZD7" s="50"/>
      <c r="ZE7" s="50"/>
      <c r="ZF7" s="50"/>
      <c r="ZG7" s="50"/>
      <c r="ZH7" s="50"/>
      <c r="ZI7" s="50"/>
      <c r="ZJ7" s="50"/>
      <c r="ZK7" s="50"/>
      <c r="ZL7" s="50"/>
      <c r="ZM7" s="50"/>
      <c r="ZN7" s="50"/>
      <c r="ZO7" s="50"/>
      <c r="ZP7" s="50"/>
      <c r="ZQ7" s="50"/>
      <c r="ZR7" s="50"/>
      <c r="ZS7" s="50"/>
      <c r="ZT7" s="50"/>
      <c r="ZU7" s="50"/>
      <c r="ZV7" s="50"/>
      <c r="ZW7" s="50"/>
      <c r="ZX7" s="50"/>
      <c r="ZY7" s="50"/>
      <c r="ZZ7" s="50"/>
      <c r="AAA7" s="50"/>
      <c r="AAB7" s="50"/>
      <c r="AAC7" s="50"/>
      <c r="AAD7" s="50"/>
      <c r="AAE7" s="50"/>
      <c r="AAF7" s="50"/>
      <c r="AAG7" s="50"/>
      <c r="AAH7" s="50"/>
      <c r="AAI7" s="50"/>
      <c r="AAJ7" s="50"/>
      <c r="AAK7" s="50"/>
      <c r="AAL7" s="50"/>
      <c r="AAM7" s="50"/>
      <c r="AAN7" s="50"/>
      <c r="AAO7" s="50"/>
      <c r="AAP7" s="50"/>
      <c r="AAQ7" s="50"/>
      <c r="AAR7" s="50"/>
      <c r="AAS7" s="50"/>
      <c r="AAT7" s="50"/>
      <c r="AAU7" s="50"/>
      <c r="AAV7" s="50"/>
      <c r="AAW7" s="50"/>
      <c r="AAX7" s="50"/>
      <c r="AAY7" s="50"/>
      <c r="AAZ7" s="50"/>
      <c r="ABA7" s="50"/>
      <c r="ABB7" s="50"/>
      <c r="ABC7" s="50"/>
      <c r="ABD7" s="50"/>
      <c r="ABE7" s="50"/>
      <c r="ABF7" s="50"/>
      <c r="ABG7" s="50"/>
      <c r="ABH7" s="50"/>
      <c r="ABI7" s="50"/>
      <c r="ABJ7" s="50"/>
      <c r="ABK7" s="50"/>
      <c r="ABL7" s="50"/>
      <c r="ABM7" s="50"/>
      <c r="ABN7" s="50"/>
      <c r="ABO7" s="50"/>
      <c r="ABP7" s="50"/>
      <c r="ABQ7" s="50"/>
      <c r="ABR7" s="50"/>
      <c r="ABS7" s="50"/>
      <c r="ABT7" s="50"/>
      <c r="ABU7" s="50"/>
      <c r="ABV7" s="50"/>
      <c r="ABW7" s="50"/>
      <c r="ABX7" s="50"/>
      <c r="ABY7" s="50"/>
      <c r="ABZ7" s="50"/>
      <c r="ACA7" s="50"/>
      <c r="ACB7" s="50"/>
      <c r="ACC7" s="50"/>
      <c r="ACD7" s="50"/>
      <c r="ACE7" s="50"/>
      <c r="ACF7" s="50"/>
      <c r="ACG7" s="50"/>
      <c r="ACH7" s="50"/>
      <c r="ACI7" s="50"/>
      <c r="ACJ7" s="50"/>
      <c r="ACK7" s="50"/>
      <c r="ACL7" s="50"/>
      <c r="ACM7" s="50"/>
      <c r="ACN7" s="50"/>
      <c r="ACO7" s="50"/>
      <c r="ACP7" s="50"/>
      <c r="ACQ7" s="50"/>
      <c r="ACR7" s="50"/>
      <c r="ACS7" s="50"/>
      <c r="ACT7" s="50"/>
      <c r="ACU7" s="50"/>
      <c r="ACV7" s="50"/>
      <c r="ACW7" s="50"/>
      <c r="ACX7" s="50"/>
      <c r="ACY7" s="50"/>
      <c r="ACZ7" s="50"/>
      <c r="ADA7" s="50"/>
      <c r="ADB7" s="50"/>
      <c r="ADC7" s="50"/>
      <c r="ADD7" s="50"/>
      <c r="ADE7" s="50"/>
      <c r="ADF7" s="50"/>
      <c r="ADG7" s="50"/>
      <c r="ADH7" s="50"/>
      <c r="ADI7" s="50"/>
      <c r="ADJ7" s="50"/>
      <c r="ADK7" s="50"/>
      <c r="ADL7" s="50"/>
      <c r="ADM7" s="50"/>
      <c r="ADN7" s="50"/>
      <c r="ADO7" s="50"/>
      <c r="ADP7" s="50"/>
      <c r="ADQ7" s="50"/>
      <c r="ADR7" s="50"/>
      <c r="ADS7" s="50"/>
      <c r="ADT7" s="50"/>
      <c r="ADU7" s="50"/>
      <c r="ADV7" s="50"/>
      <c r="ADW7" s="50"/>
      <c r="ADX7" s="50"/>
      <c r="ADY7" s="50"/>
      <c r="ADZ7" s="50"/>
      <c r="AEA7" s="50"/>
      <c r="AEB7" s="50"/>
      <c r="AEC7" s="50"/>
      <c r="AED7" s="50"/>
      <c r="AEE7" s="50"/>
      <c r="AEF7" s="50"/>
      <c r="AEG7" s="50"/>
      <c r="AEH7" s="50"/>
      <c r="AEI7" s="50"/>
      <c r="AEJ7" s="50"/>
      <c r="AEK7" s="50"/>
      <c r="AEL7" s="50"/>
      <c r="AEM7" s="50"/>
      <c r="AEN7" s="50"/>
      <c r="AEO7" s="50"/>
      <c r="AEP7" s="50"/>
      <c r="AEQ7" s="50"/>
      <c r="AER7" s="50"/>
      <c r="AES7" s="50"/>
      <c r="AET7" s="50"/>
      <c r="AEU7" s="50"/>
      <c r="AEV7" s="50"/>
      <c r="AEW7" s="50"/>
      <c r="AEX7" s="50"/>
      <c r="AEY7" s="50"/>
      <c r="AEZ7" s="50"/>
      <c r="AFA7" s="50"/>
      <c r="AFB7" s="50"/>
      <c r="AFC7" s="50"/>
      <c r="AFD7" s="50"/>
      <c r="AFE7" s="50"/>
      <c r="AFF7" s="50"/>
      <c r="AFG7" s="50"/>
      <c r="AFH7" s="50"/>
      <c r="AFI7" s="50"/>
      <c r="AFJ7" s="50"/>
      <c r="AFK7" s="50"/>
      <c r="AFL7" s="50"/>
      <c r="AFM7" s="50"/>
      <c r="AFN7" s="50"/>
      <c r="AFO7" s="50"/>
      <c r="AFP7" s="50"/>
      <c r="AFQ7" s="50"/>
      <c r="AFR7" s="50"/>
      <c r="AFS7" s="50"/>
      <c r="AFT7" s="50"/>
      <c r="AFU7" s="50"/>
      <c r="AFV7" s="50"/>
      <c r="AFW7" s="50"/>
      <c r="AFX7" s="50"/>
      <c r="AFY7" s="50"/>
      <c r="AFZ7" s="50"/>
      <c r="AGA7" s="50"/>
      <c r="AGB7" s="50"/>
      <c r="AGC7" s="50"/>
      <c r="AGD7" s="50"/>
      <c r="AGE7" s="50"/>
      <c r="AGF7" s="50"/>
      <c r="AGG7" s="50"/>
      <c r="AGH7" s="50"/>
      <c r="AGI7" s="50"/>
      <c r="AGJ7" s="50"/>
      <c r="AGK7" s="50"/>
      <c r="AGL7" s="50"/>
      <c r="AGM7" s="50"/>
      <c r="AGN7" s="50"/>
      <c r="AGO7" s="50"/>
      <c r="AGP7" s="50"/>
      <c r="AGQ7" s="50"/>
      <c r="AGR7" s="50"/>
      <c r="AGS7" s="50"/>
      <c r="AGT7" s="50"/>
      <c r="AGU7" s="50"/>
      <c r="AGV7" s="50"/>
      <c r="AGW7" s="50"/>
      <c r="AGX7" s="50"/>
      <c r="AGY7" s="50"/>
      <c r="AGZ7" s="50"/>
      <c r="AHA7" s="50"/>
      <c r="AHB7" s="50"/>
      <c r="AHC7" s="50"/>
      <c r="AHD7" s="50"/>
      <c r="AHE7" s="50"/>
      <c r="AHF7" s="50"/>
      <c r="AHG7" s="50"/>
      <c r="AHH7" s="50"/>
      <c r="AHI7" s="50"/>
      <c r="AHJ7" s="50"/>
      <c r="AHK7" s="50"/>
      <c r="AHL7" s="50"/>
      <c r="AHM7" s="50"/>
      <c r="AHN7" s="50"/>
      <c r="AHO7" s="50"/>
      <c r="AHP7" s="50"/>
      <c r="AHQ7" s="50"/>
      <c r="AHR7" s="50"/>
      <c r="AHS7" s="50"/>
      <c r="AHT7" s="50"/>
      <c r="AHU7" s="50"/>
      <c r="AHV7" s="50"/>
      <c r="AHW7" s="50"/>
      <c r="AHX7" s="50"/>
      <c r="AHY7" s="50"/>
      <c r="AHZ7" s="50"/>
      <c r="AIA7" s="50"/>
      <c r="AIB7" s="50"/>
      <c r="AIC7" s="50"/>
      <c r="AID7" s="50"/>
      <c r="AIE7" s="50"/>
      <c r="AIF7" s="50"/>
      <c r="AIG7" s="50"/>
      <c r="AIH7" s="50"/>
      <c r="AII7" s="50"/>
      <c r="AIJ7" s="50"/>
      <c r="AIK7" s="50"/>
      <c r="AIL7" s="50"/>
      <c r="AIM7" s="50"/>
      <c r="AIN7" s="50"/>
      <c r="AIO7" s="50"/>
      <c r="AIP7" s="50"/>
      <c r="AIQ7" s="50"/>
      <c r="AIR7" s="50"/>
      <c r="AIS7" s="50"/>
      <c r="AIT7" s="50"/>
      <c r="AIU7" s="50"/>
      <c r="AIV7" s="50"/>
      <c r="AIW7" s="50"/>
      <c r="AIX7" s="50"/>
      <c r="AIY7" s="50"/>
      <c r="AIZ7" s="50"/>
      <c r="AJA7" s="50"/>
      <c r="AJB7" s="50"/>
      <c r="AJC7" s="50"/>
      <c r="AJD7" s="50"/>
      <c r="AJE7" s="50"/>
      <c r="AJF7" s="50"/>
      <c r="AJG7" s="50"/>
      <c r="AJH7" s="50"/>
      <c r="AJI7" s="50"/>
      <c r="AJJ7" s="50"/>
      <c r="AJK7" s="50"/>
      <c r="AJL7" s="50"/>
      <c r="AJM7" s="50"/>
      <c r="AJN7" s="50"/>
      <c r="AJO7" s="50"/>
      <c r="AJP7" s="50"/>
      <c r="AJQ7" s="50"/>
      <c r="AJR7" s="50"/>
      <c r="AJS7" s="50"/>
      <c r="AJT7" s="50"/>
      <c r="AJU7" s="50"/>
      <c r="AJV7" s="50"/>
      <c r="AJW7" s="50"/>
      <c r="AJX7" s="50"/>
      <c r="AJY7" s="50"/>
      <c r="AJZ7" s="50"/>
      <c r="AKA7" s="50"/>
      <c r="AKB7" s="50"/>
      <c r="AKC7" s="50"/>
      <c r="AKD7" s="50"/>
      <c r="AKE7" s="50"/>
      <c r="AKF7" s="50"/>
      <c r="AKG7" s="50"/>
      <c r="AKH7" s="50"/>
      <c r="AKI7" s="50"/>
      <c r="AKJ7" s="50"/>
      <c r="AKK7" s="50"/>
      <c r="AKL7" s="50"/>
      <c r="AKM7" s="50"/>
      <c r="AKN7" s="50"/>
      <c r="AKO7" s="50"/>
      <c r="AKP7" s="50"/>
      <c r="AKQ7" s="50"/>
      <c r="AKR7" s="50"/>
      <c r="AKS7" s="50"/>
      <c r="AKT7" s="50"/>
      <c r="AKU7" s="50"/>
      <c r="AKV7" s="50"/>
      <c r="AKW7" s="50"/>
      <c r="AKX7" s="50"/>
      <c r="AKY7" s="50"/>
      <c r="AKZ7" s="50"/>
      <c r="ALA7" s="50"/>
      <c r="ALB7" s="50"/>
      <c r="ALC7" s="50"/>
      <c r="ALD7" s="50"/>
      <c r="ALE7" s="50"/>
      <c r="ALF7" s="50"/>
      <c r="ALG7" s="50"/>
      <c r="ALH7" s="50"/>
      <c r="ALI7" s="50"/>
      <c r="ALJ7" s="50"/>
      <c r="ALK7" s="50"/>
      <c r="ALL7" s="50"/>
      <c r="ALM7" s="50"/>
      <c r="ALN7" s="50"/>
      <c r="ALO7" s="50"/>
      <c r="ALP7" s="50"/>
      <c r="ALQ7" s="50"/>
      <c r="ALR7" s="50"/>
      <c r="ALS7" s="50"/>
      <c r="ALT7" s="50"/>
      <c r="ALU7" s="50"/>
      <c r="ALV7" s="50"/>
      <c r="ALW7" s="50"/>
      <c r="ALX7" s="50"/>
      <c r="ALY7" s="50"/>
      <c r="ALZ7" s="50"/>
      <c r="AMA7" s="50"/>
      <c r="AMB7" s="50"/>
      <c r="AMC7" s="50"/>
      <c r="AMD7" s="50"/>
      <c r="AME7" s="50"/>
      <c r="AMF7" s="50"/>
      <c r="AMG7" s="50"/>
      <c r="AMH7" s="50"/>
      <c r="AMI7" s="50"/>
      <c r="AMJ7" s="50"/>
      <c r="AMK7" s="50"/>
    </row>
    <row r="8" spans="1:1025" x14ac:dyDescent="0.3">
      <c r="A8" s="104" t="s">
        <v>370</v>
      </c>
      <c r="B8" s="41">
        <v>204.89</v>
      </c>
      <c r="C8" s="41">
        <v>214.35</v>
      </c>
      <c r="D8" s="41">
        <v>93.57</v>
      </c>
      <c r="E8" s="41">
        <v>512.80999999999995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</row>
    <row r="9" spans="1:1025" x14ac:dyDescent="0.3">
      <c r="A9" s="104" t="s">
        <v>371</v>
      </c>
      <c r="B9" s="41">
        <v>117.88</v>
      </c>
      <c r="C9" s="41">
        <v>271.17</v>
      </c>
      <c r="D9" s="41">
        <v>154.86000000000001</v>
      </c>
      <c r="E9" s="41">
        <v>543.91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  <c r="AMK9" s="50"/>
    </row>
    <row r="10" spans="1:1025" x14ac:dyDescent="0.3">
      <c r="A10" s="104" t="s">
        <v>372</v>
      </c>
      <c r="B10" s="41">
        <v>122.85</v>
      </c>
      <c r="C10" s="41">
        <v>280.04000000000002</v>
      </c>
      <c r="D10" s="41">
        <v>64.239999999999995</v>
      </c>
      <c r="E10" s="41">
        <v>467.13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</row>
    <row r="11" spans="1:1025" x14ac:dyDescent="0.3">
      <c r="A11" s="104" t="s">
        <v>373</v>
      </c>
      <c r="B11" s="41">
        <v>138.80000000000001</v>
      </c>
      <c r="C11" s="41">
        <v>273.42</v>
      </c>
      <c r="D11" s="41">
        <v>150.54</v>
      </c>
      <c r="E11" s="41">
        <v>562.76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0"/>
      <c r="ALN11" s="50"/>
      <c r="ALO11" s="50"/>
      <c r="ALP11" s="50"/>
      <c r="ALQ11" s="50"/>
      <c r="ALR11" s="50"/>
      <c r="ALS11" s="50"/>
      <c r="ALT11" s="50"/>
      <c r="ALU11" s="50"/>
      <c r="ALV11" s="50"/>
      <c r="ALW11" s="50"/>
      <c r="ALX11" s="50"/>
      <c r="ALY11" s="50"/>
      <c r="ALZ11" s="50"/>
      <c r="AMA11" s="50"/>
      <c r="AMB11" s="50"/>
      <c r="AMC11" s="50"/>
      <c r="AMD11" s="50"/>
      <c r="AME11" s="50"/>
      <c r="AMF11" s="50"/>
      <c r="AMG11" s="50"/>
      <c r="AMH11" s="50"/>
      <c r="AMI11" s="50"/>
      <c r="AMJ11" s="50"/>
      <c r="AMK11" s="50"/>
    </row>
    <row r="12" spans="1:1025" x14ac:dyDescent="0.3">
      <c r="A12" s="104" t="s">
        <v>374</v>
      </c>
      <c r="B12" s="41">
        <v>123.79</v>
      </c>
      <c r="C12" s="41">
        <v>225.94</v>
      </c>
      <c r="D12" s="41">
        <v>54.73</v>
      </c>
      <c r="E12" s="41">
        <v>404.46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</row>
    <row r="13" spans="1:1025" x14ac:dyDescent="0.3">
      <c r="A13" s="104" t="s">
        <v>375</v>
      </c>
      <c r="B13" s="41">
        <v>188.23</v>
      </c>
      <c r="C13" s="41">
        <v>207.76</v>
      </c>
      <c r="D13" s="41">
        <v>146.80000000000001</v>
      </c>
      <c r="E13" s="41">
        <v>542.79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</row>
    <row r="14" spans="1:1025" x14ac:dyDescent="0.3">
      <c r="A14" s="104" t="s">
        <v>376</v>
      </c>
      <c r="B14" s="41">
        <v>142.58000000000001</v>
      </c>
      <c r="C14" s="41">
        <v>198.63</v>
      </c>
      <c r="D14" s="41">
        <v>73.33</v>
      </c>
      <c r="E14" s="41">
        <v>414.54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50"/>
      <c r="SD14" s="50"/>
      <c r="SE14" s="50"/>
      <c r="SF14" s="50"/>
      <c r="SG14" s="50"/>
      <c r="SH14" s="50"/>
      <c r="SI14" s="50"/>
      <c r="SJ14" s="50"/>
      <c r="SK14" s="50"/>
      <c r="SL14" s="50"/>
      <c r="SM14" s="50"/>
      <c r="SN14" s="50"/>
      <c r="SO14" s="50"/>
      <c r="SP14" s="50"/>
      <c r="SQ14" s="50"/>
      <c r="SR14" s="50"/>
      <c r="SS14" s="50"/>
      <c r="ST14" s="50"/>
      <c r="SU14" s="50"/>
      <c r="SV14" s="50"/>
      <c r="SW14" s="50"/>
      <c r="SX14" s="50"/>
      <c r="SY14" s="50"/>
      <c r="SZ14" s="50"/>
      <c r="TA14" s="50"/>
      <c r="TB14" s="50"/>
      <c r="TC14" s="50"/>
      <c r="TD14" s="50"/>
      <c r="TE14" s="50"/>
      <c r="TF14" s="50"/>
      <c r="TG14" s="50"/>
      <c r="TH14" s="50"/>
      <c r="TI14" s="50"/>
      <c r="TJ14" s="50"/>
      <c r="TK14" s="50"/>
      <c r="TL14" s="50"/>
      <c r="TM14" s="50"/>
      <c r="TN14" s="50"/>
      <c r="TO14" s="50"/>
      <c r="TP14" s="50"/>
      <c r="TQ14" s="50"/>
      <c r="TR14" s="50"/>
      <c r="TS14" s="50"/>
      <c r="TT14" s="50"/>
      <c r="TU14" s="50"/>
      <c r="TV14" s="50"/>
      <c r="TW14" s="50"/>
      <c r="TX14" s="50"/>
      <c r="TY14" s="50"/>
      <c r="TZ14" s="50"/>
      <c r="UA14" s="50"/>
      <c r="UB14" s="50"/>
      <c r="UC14" s="50"/>
      <c r="UD14" s="50"/>
      <c r="UE14" s="50"/>
      <c r="UF14" s="50"/>
      <c r="UG14" s="50"/>
      <c r="UH14" s="50"/>
      <c r="UI14" s="50"/>
      <c r="UJ14" s="50"/>
      <c r="UK14" s="50"/>
      <c r="UL14" s="50"/>
      <c r="UM14" s="50"/>
      <c r="UN14" s="50"/>
      <c r="UO14" s="50"/>
      <c r="UP14" s="50"/>
      <c r="UQ14" s="50"/>
      <c r="UR14" s="50"/>
      <c r="US14" s="50"/>
      <c r="UT14" s="50"/>
      <c r="UU14" s="50"/>
      <c r="UV14" s="50"/>
      <c r="UW14" s="50"/>
      <c r="UX14" s="50"/>
      <c r="UY14" s="50"/>
      <c r="UZ14" s="50"/>
      <c r="VA14" s="50"/>
      <c r="VB14" s="50"/>
      <c r="VC14" s="50"/>
      <c r="VD14" s="50"/>
      <c r="VE14" s="50"/>
      <c r="VF14" s="50"/>
      <c r="VG14" s="50"/>
      <c r="VH14" s="50"/>
      <c r="VI14" s="50"/>
      <c r="VJ14" s="50"/>
      <c r="VK14" s="50"/>
      <c r="VL14" s="50"/>
      <c r="VM14" s="50"/>
      <c r="VN14" s="50"/>
      <c r="VO14" s="50"/>
      <c r="VP14" s="50"/>
      <c r="VQ14" s="50"/>
      <c r="VR14" s="50"/>
      <c r="VS14" s="50"/>
      <c r="VT14" s="50"/>
      <c r="VU14" s="50"/>
      <c r="VV14" s="50"/>
      <c r="VW14" s="50"/>
      <c r="VX14" s="50"/>
      <c r="VY14" s="50"/>
      <c r="VZ14" s="50"/>
      <c r="WA14" s="50"/>
      <c r="WB14" s="50"/>
      <c r="WC14" s="50"/>
      <c r="WD14" s="50"/>
      <c r="WE14" s="50"/>
      <c r="WF14" s="50"/>
      <c r="WG14" s="50"/>
      <c r="WH14" s="50"/>
      <c r="WI14" s="50"/>
      <c r="WJ14" s="50"/>
      <c r="WK14" s="50"/>
      <c r="WL14" s="50"/>
      <c r="WM14" s="50"/>
      <c r="WN14" s="50"/>
      <c r="WO14" s="50"/>
      <c r="WP14" s="50"/>
      <c r="WQ14" s="50"/>
      <c r="WR14" s="50"/>
      <c r="WS14" s="50"/>
      <c r="WT14" s="50"/>
      <c r="WU14" s="50"/>
      <c r="WV14" s="50"/>
      <c r="WW14" s="50"/>
      <c r="WX14" s="50"/>
      <c r="WY14" s="50"/>
      <c r="WZ14" s="50"/>
      <c r="XA14" s="50"/>
      <c r="XB14" s="50"/>
      <c r="XC14" s="50"/>
      <c r="XD14" s="50"/>
      <c r="XE14" s="50"/>
      <c r="XF14" s="50"/>
      <c r="XG14" s="50"/>
      <c r="XH14" s="50"/>
      <c r="XI14" s="50"/>
      <c r="XJ14" s="50"/>
      <c r="XK14" s="50"/>
      <c r="XL14" s="50"/>
      <c r="XM14" s="50"/>
      <c r="XN14" s="50"/>
      <c r="XO14" s="50"/>
      <c r="XP14" s="50"/>
      <c r="XQ14" s="50"/>
      <c r="XR14" s="50"/>
      <c r="XS14" s="50"/>
      <c r="XT14" s="50"/>
      <c r="XU14" s="50"/>
      <c r="XV14" s="50"/>
      <c r="XW14" s="50"/>
      <c r="XX14" s="50"/>
      <c r="XY14" s="50"/>
      <c r="XZ14" s="50"/>
      <c r="YA14" s="50"/>
      <c r="YB14" s="50"/>
      <c r="YC14" s="50"/>
      <c r="YD14" s="50"/>
      <c r="YE14" s="50"/>
      <c r="YF14" s="50"/>
      <c r="YG14" s="50"/>
      <c r="YH14" s="50"/>
      <c r="YI14" s="50"/>
      <c r="YJ14" s="50"/>
      <c r="YK14" s="50"/>
      <c r="YL14" s="50"/>
      <c r="YM14" s="50"/>
      <c r="YN14" s="50"/>
      <c r="YO14" s="50"/>
      <c r="YP14" s="50"/>
      <c r="YQ14" s="50"/>
      <c r="YR14" s="50"/>
      <c r="YS14" s="50"/>
      <c r="YT14" s="50"/>
      <c r="YU14" s="50"/>
      <c r="YV14" s="50"/>
      <c r="YW14" s="50"/>
      <c r="YX14" s="50"/>
      <c r="YY14" s="50"/>
      <c r="YZ14" s="50"/>
      <c r="ZA14" s="50"/>
      <c r="ZB14" s="50"/>
      <c r="ZC14" s="50"/>
      <c r="ZD14" s="50"/>
      <c r="ZE14" s="50"/>
      <c r="ZF14" s="50"/>
      <c r="ZG14" s="50"/>
      <c r="ZH14" s="50"/>
      <c r="ZI14" s="50"/>
      <c r="ZJ14" s="50"/>
      <c r="ZK14" s="50"/>
      <c r="ZL14" s="50"/>
      <c r="ZM14" s="50"/>
      <c r="ZN14" s="50"/>
      <c r="ZO14" s="50"/>
      <c r="ZP14" s="50"/>
      <c r="ZQ14" s="50"/>
      <c r="ZR14" s="50"/>
      <c r="ZS14" s="50"/>
      <c r="ZT14" s="50"/>
      <c r="ZU14" s="50"/>
      <c r="ZV14" s="50"/>
      <c r="ZW14" s="50"/>
      <c r="ZX14" s="50"/>
      <c r="ZY14" s="50"/>
      <c r="ZZ14" s="50"/>
      <c r="AAA14" s="50"/>
      <c r="AAB14" s="50"/>
      <c r="AAC14" s="50"/>
      <c r="AAD14" s="50"/>
      <c r="AAE14" s="50"/>
      <c r="AAF14" s="50"/>
      <c r="AAG14" s="50"/>
      <c r="AAH14" s="50"/>
      <c r="AAI14" s="50"/>
      <c r="AAJ14" s="50"/>
      <c r="AAK14" s="50"/>
      <c r="AAL14" s="50"/>
      <c r="AAM14" s="50"/>
      <c r="AAN14" s="50"/>
      <c r="AAO14" s="50"/>
      <c r="AAP14" s="50"/>
      <c r="AAQ14" s="50"/>
      <c r="AAR14" s="50"/>
      <c r="AAS14" s="50"/>
      <c r="AAT14" s="50"/>
      <c r="AAU14" s="50"/>
      <c r="AAV14" s="50"/>
      <c r="AAW14" s="50"/>
      <c r="AAX14" s="50"/>
      <c r="AAY14" s="50"/>
      <c r="AAZ14" s="50"/>
      <c r="ABA14" s="50"/>
      <c r="ABB14" s="50"/>
      <c r="ABC14" s="50"/>
      <c r="ABD14" s="50"/>
      <c r="ABE14" s="50"/>
      <c r="ABF14" s="50"/>
      <c r="ABG14" s="50"/>
      <c r="ABH14" s="50"/>
      <c r="ABI14" s="50"/>
      <c r="ABJ14" s="50"/>
      <c r="ABK14" s="50"/>
      <c r="ABL14" s="50"/>
      <c r="ABM14" s="50"/>
      <c r="ABN14" s="50"/>
      <c r="ABO14" s="50"/>
      <c r="ABP14" s="50"/>
      <c r="ABQ14" s="50"/>
      <c r="ABR14" s="50"/>
      <c r="ABS14" s="50"/>
      <c r="ABT14" s="50"/>
      <c r="ABU14" s="50"/>
      <c r="ABV14" s="50"/>
      <c r="ABW14" s="50"/>
      <c r="ABX14" s="50"/>
      <c r="ABY14" s="50"/>
      <c r="ABZ14" s="50"/>
      <c r="ACA14" s="50"/>
      <c r="ACB14" s="50"/>
      <c r="ACC14" s="50"/>
      <c r="ACD14" s="50"/>
      <c r="ACE14" s="50"/>
      <c r="ACF14" s="50"/>
      <c r="ACG14" s="50"/>
      <c r="ACH14" s="50"/>
      <c r="ACI14" s="50"/>
      <c r="ACJ14" s="50"/>
      <c r="ACK14" s="50"/>
      <c r="ACL14" s="50"/>
      <c r="ACM14" s="50"/>
      <c r="ACN14" s="50"/>
      <c r="ACO14" s="50"/>
      <c r="ACP14" s="50"/>
      <c r="ACQ14" s="50"/>
      <c r="ACR14" s="50"/>
      <c r="ACS14" s="50"/>
      <c r="ACT14" s="50"/>
      <c r="ACU14" s="50"/>
      <c r="ACV14" s="50"/>
      <c r="ACW14" s="50"/>
      <c r="ACX14" s="50"/>
      <c r="ACY14" s="50"/>
      <c r="ACZ14" s="50"/>
      <c r="ADA14" s="50"/>
      <c r="ADB14" s="50"/>
      <c r="ADC14" s="50"/>
      <c r="ADD14" s="50"/>
      <c r="ADE14" s="50"/>
      <c r="ADF14" s="50"/>
      <c r="ADG14" s="50"/>
      <c r="ADH14" s="50"/>
      <c r="ADI14" s="50"/>
      <c r="ADJ14" s="50"/>
      <c r="ADK14" s="50"/>
      <c r="ADL14" s="50"/>
      <c r="ADM14" s="50"/>
      <c r="ADN14" s="50"/>
      <c r="ADO14" s="50"/>
      <c r="ADP14" s="50"/>
      <c r="ADQ14" s="50"/>
      <c r="ADR14" s="50"/>
      <c r="ADS14" s="50"/>
      <c r="ADT14" s="50"/>
      <c r="ADU14" s="50"/>
      <c r="ADV14" s="50"/>
      <c r="ADW14" s="50"/>
      <c r="ADX14" s="50"/>
      <c r="ADY14" s="50"/>
      <c r="ADZ14" s="50"/>
      <c r="AEA14" s="50"/>
      <c r="AEB14" s="50"/>
      <c r="AEC14" s="50"/>
      <c r="AED14" s="50"/>
      <c r="AEE14" s="50"/>
      <c r="AEF14" s="50"/>
      <c r="AEG14" s="50"/>
      <c r="AEH14" s="50"/>
      <c r="AEI14" s="50"/>
      <c r="AEJ14" s="50"/>
      <c r="AEK14" s="50"/>
      <c r="AEL14" s="50"/>
      <c r="AEM14" s="50"/>
      <c r="AEN14" s="50"/>
      <c r="AEO14" s="50"/>
      <c r="AEP14" s="50"/>
      <c r="AEQ14" s="50"/>
      <c r="AER14" s="50"/>
      <c r="AES14" s="50"/>
      <c r="AET14" s="50"/>
      <c r="AEU14" s="50"/>
      <c r="AEV14" s="50"/>
      <c r="AEW14" s="50"/>
      <c r="AEX14" s="50"/>
      <c r="AEY14" s="50"/>
      <c r="AEZ14" s="50"/>
      <c r="AFA14" s="50"/>
      <c r="AFB14" s="50"/>
      <c r="AFC14" s="50"/>
      <c r="AFD14" s="50"/>
      <c r="AFE14" s="50"/>
      <c r="AFF14" s="50"/>
      <c r="AFG14" s="50"/>
      <c r="AFH14" s="50"/>
      <c r="AFI14" s="50"/>
      <c r="AFJ14" s="50"/>
      <c r="AFK14" s="50"/>
      <c r="AFL14" s="50"/>
      <c r="AFM14" s="50"/>
      <c r="AFN14" s="50"/>
      <c r="AFO14" s="50"/>
      <c r="AFP14" s="50"/>
      <c r="AFQ14" s="50"/>
      <c r="AFR14" s="50"/>
      <c r="AFS14" s="50"/>
      <c r="AFT14" s="50"/>
      <c r="AFU14" s="50"/>
      <c r="AFV14" s="50"/>
      <c r="AFW14" s="50"/>
      <c r="AFX14" s="50"/>
      <c r="AFY14" s="50"/>
      <c r="AFZ14" s="50"/>
      <c r="AGA14" s="50"/>
      <c r="AGB14" s="50"/>
      <c r="AGC14" s="50"/>
      <c r="AGD14" s="50"/>
      <c r="AGE14" s="50"/>
      <c r="AGF14" s="50"/>
      <c r="AGG14" s="50"/>
      <c r="AGH14" s="50"/>
      <c r="AGI14" s="50"/>
      <c r="AGJ14" s="50"/>
      <c r="AGK14" s="50"/>
      <c r="AGL14" s="50"/>
      <c r="AGM14" s="50"/>
      <c r="AGN14" s="50"/>
      <c r="AGO14" s="50"/>
      <c r="AGP14" s="50"/>
      <c r="AGQ14" s="50"/>
      <c r="AGR14" s="50"/>
      <c r="AGS14" s="50"/>
      <c r="AGT14" s="50"/>
      <c r="AGU14" s="50"/>
      <c r="AGV14" s="50"/>
      <c r="AGW14" s="50"/>
      <c r="AGX14" s="50"/>
      <c r="AGY14" s="50"/>
      <c r="AGZ14" s="50"/>
      <c r="AHA14" s="50"/>
      <c r="AHB14" s="50"/>
      <c r="AHC14" s="50"/>
      <c r="AHD14" s="50"/>
      <c r="AHE14" s="50"/>
      <c r="AHF14" s="50"/>
      <c r="AHG14" s="50"/>
      <c r="AHH14" s="50"/>
      <c r="AHI14" s="50"/>
      <c r="AHJ14" s="50"/>
      <c r="AHK14" s="50"/>
      <c r="AHL14" s="50"/>
      <c r="AHM14" s="50"/>
      <c r="AHN14" s="50"/>
      <c r="AHO14" s="50"/>
      <c r="AHP14" s="50"/>
      <c r="AHQ14" s="50"/>
      <c r="AHR14" s="50"/>
      <c r="AHS14" s="50"/>
      <c r="AHT14" s="50"/>
      <c r="AHU14" s="50"/>
      <c r="AHV14" s="50"/>
      <c r="AHW14" s="50"/>
      <c r="AHX14" s="50"/>
      <c r="AHY14" s="50"/>
      <c r="AHZ14" s="50"/>
      <c r="AIA14" s="50"/>
      <c r="AIB14" s="50"/>
      <c r="AIC14" s="50"/>
      <c r="AID14" s="50"/>
      <c r="AIE14" s="50"/>
      <c r="AIF14" s="50"/>
      <c r="AIG14" s="50"/>
      <c r="AIH14" s="50"/>
      <c r="AII14" s="50"/>
      <c r="AIJ14" s="50"/>
      <c r="AIK14" s="50"/>
      <c r="AIL14" s="50"/>
      <c r="AIM14" s="50"/>
      <c r="AIN14" s="50"/>
      <c r="AIO14" s="50"/>
      <c r="AIP14" s="50"/>
      <c r="AIQ14" s="50"/>
      <c r="AIR14" s="50"/>
      <c r="AIS14" s="50"/>
      <c r="AIT14" s="50"/>
      <c r="AIU14" s="50"/>
      <c r="AIV14" s="50"/>
      <c r="AIW14" s="50"/>
      <c r="AIX14" s="50"/>
      <c r="AIY14" s="50"/>
      <c r="AIZ14" s="50"/>
      <c r="AJA14" s="50"/>
      <c r="AJB14" s="50"/>
      <c r="AJC14" s="50"/>
      <c r="AJD14" s="50"/>
      <c r="AJE14" s="50"/>
      <c r="AJF14" s="50"/>
      <c r="AJG14" s="50"/>
      <c r="AJH14" s="50"/>
      <c r="AJI14" s="50"/>
      <c r="AJJ14" s="50"/>
      <c r="AJK14" s="50"/>
      <c r="AJL14" s="50"/>
      <c r="AJM14" s="50"/>
      <c r="AJN14" s="50"/>
      <c r="AJO14" s="50"/>
      <c r="AJP14" s="50"/>
      <c r="AJQ14" s="50"/>
      <c r="AJR14" s="50"/>
      <c r="AJS14" s="50"/>
      <c r="AJT14" s="50"/>
      <c r="AJU14" s="50"/>
      <c r="AJV14" s="50"/>
      <c r="AJW14" s="50"/>
      <c r="AJX14" s="50"/>
      <c r="AJY14" s="50"/>
      <c r="AJZ14" s="50"/>
      <c r="AKA14" s="50"/>
      <c r="AKB14" s="50"/>
      <c r="AKC14" s="50"/>
      <c r="AKD14" s="50"/>
      <c r="AKE14" s="50"/>
      <c r="AKF14" s="50"/>
      <c r="AKG14" s="50"/>
      <c r="AKH14" s="50"/>
      <c r="AKI14" s="50"/>
      <c r="AKJ14" s="50"/>
      <c r="AKK14" s="50"/>
      <c r="AKL14" s="50"/>
      <c r="AKM14" s="50"/>
      <c r="AKN14" s="50"/>
      <c r="AKO14" s="50"/>
      <c r="AKP14" s="50"/>
      <c r="AKQ14" s="50"/>
      <c r="AKR14" s="50"/>
      <c r="AKS14" s="50"/>
      <c r="AKT14" s="50"/>
      <c r="AKU14" s="50"/>
      <c r="AKV14" s="50"/>
      <c r="AKW14" s="50"/>
      <c r="AKX14" s="50"/>
      <c r="AKY14" s="50"/>
      <c r="AKZ14" s="50"/>
      <c r="ALA14" s="50"/>
      <c r="ALB14" s="50"/>
      <c r="ALC14" s="50"/>
      <c r="ALD14" s="50"/>
      <c r="ALE14" s="50"/>
      <c r="ALF14" s="50"/>
      <c r="ALG14" s="50"/>
      <c r="ALH14" s="50"/>
      <c r="ALI14" s="50"/>
      <c r="ALJ14" s="50"/>
      <c r="ALK14" s="50"/>
      <c r="ALL14" s="50"/>
      <c r="ALM14" s="50"/>
      <c r="ALN14" s="50"/>
      <c r="ALO14" s="50"/>
      <c r="ALP14" s="50"/>
      <c r="ALQ14" s="50"/>
      <c r="ALR14" s="50"/>
      <c r="ALS14" s="50"/>
      <c r="ALT14" s="50"/>
      <c r="ALU14" s="50"/>
      <c r="ALV14" s="50"/>
      <c r="ALW14" s="50"/>
      <c r="ALX14" s="50"/>
      <c r="ALY14" s="50"/>
      <c r="ALZ14" s="50"/>
      <c r="AMA14" s="50"/>
      <c r="AMB14" s="50"/>
      <c r="AMC14" s="50"/>
      <c r="AMD14" s="50"/>
      <c r="AME14" s="50"/>
      <c r="AMF14" s="50"/>
      <c r="AMG14" s="50"/>
      <c r="AMH14" s="50"/>
      <c r="AMI14" s="50"/>
      <c r="AMJ14" s="50"/>
      <c r="AMK14" s="50"/>
    </row>
    <row r="15" spans="1:1025" x14ac:dyDescent="0.3">
      <c r="A15" s="104" t="s">
        <v>377</v>
      </c>
      <c r="B15" s="41">
        <v>110.29</v>
      </c>
      <c r="C15" s="41">
        <v>294.06</v>
      </c>
      <c r="D15" s="41">
        <v>154.86000000000001</v>
      </c>
      <c r="E15" s="41">
        <v>559.21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  <c r="VQ15" s="50"/>
      <c r="VR15" s="50"/>
      <c r="VS15" s="50"/>
      <c r="VT15" s="50"/>
      <c r="VU15" s="50"/>
      <c r="VV15" s="50"/>
      <c r="VW15" s="50"/>
      <c r="VX15" s="50"/>
      <c r="VY15" s="50"/>
      <c r="VZ15" s="50"/>
      <c r="WA15" s="50"/>
      <c r="WB15" s="50"/>
      <c r="WC15" s="50"/>
      <c r="WD15" s="50"/>
      <c r="WE15" s="50"/>
      <c r="WF15" s="50"/>
      <c r="WG15" s="50"/>
      <c r="WH15" s="50"/>
      <c r="WI15" s="50"/>
      <c r="WJ15" s="50"/>
      <c r="WK15" s="50"/>
      <c r="WL15" s="50"/>
      <c r="WM15" s="50"/>
      <c r="WN15" s="50"/>
      <c r="WO15" s="50"/>
      <c r="WP15" s="50"/>
      <c r="WQ15" s="50"/>
      <c r="WR15" s="50"/>
      <c r="WS15" s="50"/>
      <c r="WT15" s="50"/>
      <c r="WU15" s="50"/>
      <c r="WV15" s="50"/>
      <c r="WW15" s="50"/>
      <c r="WX15" s="50"/>
      <c r="WY15" s="50"/>
      <c r="WZ15" s="50"/>
      <c r="XA15" s="50"/>
      <c r="XB15" s="50"/>
      <c r="XC15" s="50"/>
      <c r="XD15" s="50"/>
      <c r="XE15" s="50"/>
      <c r="XF15" s="50"/>
      <c r="XG15" s="50"/>
      <c r="XH15" s="50"/>
      <c r="XI15" s="50"/>
      <c r="XJ15" s="50"/>
      <c r="XK15" s="50"/>
      <c r="XL15" s="50"/>
      <c r="XM15" s="50"/>
      <c r="XN15" s="50"/>
      <c r="XO15" s="50"/>
      <c r="XP15" s="50"/>
      <c r="XQ15" s="50"/>
      <c r="XR15" s="50"/>
      <c r="XS15" s="50"/>
      <c r="XT15" s="50"/>
      <c r="XU15" s="50"/>
      <c r="XV15" s="50"/>
      <c r="XW15" s="50"/>
      <c r="XX15" s="50"/>
      <c r="XY15" s="50"/>
      <c r="XZ15" s="50"/>
      <c r="YA15" s="50"/>
      <c r="YB15" s="50"/>
      <c r="YC15" s="50"/>
      <c r="YD15" s="50"/>
      <c r="YE15" s="50"/>
      <c r="YF15" s="50"/>
      <c r="YG15" s="50"/>
      <c r="YH15" s="50"/>
      <c r="YI15" s="50"/>
      <c r="YJ15" s="50"/>
      <c r="YK15" s="50"/>
      <c r="YL15" s="50"/>
      <c r="YM15" s="50"/>
      <c r="YN15" s="50"/>
      <c r="YO15" s="50"/>
      <c r="YP15" s="50"/>
      <c r="YQ15" s="50"/>
      <c r="YR15" s="50"/>
      <c r="YS15" s="50"/>
      <c r="YT15" s="50"/>
      <c r="YU15" s="50"/>
      <c r="YV15" s="50"/>
      <c r="YW15" s="50"/>
      <c r="YX15" s="50"/>
      <c r="YY15" s="50"/>
      <c r="YZ15" s="50"/>
      <c r="ZA15" s="50"/>
      <c r="ZB15" s="50"/>
      <c r="ZC15" s="50"/>
      <c r="ZD15" s="50"/>
      <c r="ZE15" s="50"/>
      <c r="ZF15" s="50"/>
      <c r="ZG15" s="50"/>
      <c r="ZH15" s="50"/>
      <c r="ZI15" s="50"/>
      <c r="ZJ15" s="50"/>
      <c r="ZK15" s="50"/>
      <c r="ZL15" s="50"/>
      <c r="ZM15" s="50"/>
      <c r="ZN15" s="50"/>
      <c r="ZO15" s="50"/>
      <c r="ZP15" s="50"/>
      <c r="ZQ15" s="50"/>
      <c r="ZR15" s="50"/>
      <c r="ZS15" s="50"/>
      <c r="ZT15" s="50"/>
      <c r="ZU15" s="50"/>
      <c r="ZV15" s="50"/>
      <c r="ZW15" s="50"/>
      <c r="ZX15" s="50"/>
      <c r="ZY15" s="50"/>
      <c r="ZZ15" s="50"/>
      <c r="AAA15" s="50"/>
      <c r="AAB15" s="50"/>
      <c r="AAC15" s="50"/>
      <c r="AAD15" s="50"/>
      <c r="AAE15" s="50"/>
      <c r="AAF15" s="50"/>
      <c r="AAG15" s="50"/>
      <c r="AAH15" s="50"/>
      <c r="AAI15" s="50"/>
      <c r="AAJ15" s="50"/>
      <c r="AAK15" s="50"/>
      <c r="AAL15" s="50"/>
      <c r="AAM15" s="50"/>
      <c r="AAN15" s="50"/>
      <c r="AAO15" s="50"/>
      <c r="AAP15" s="50"/>
      <c r="AAQ15" s="50"/>
      <c r="AAR15" s="50"/>
      <c r="AAS15" s="50"/>
      <c r="AAT15" s="50"/>
      <c r="AAU15" s="50"/>
      <c r="AAV15" s="50"/>
      <c r="AAW15" s="50"/>
      <c r="AAX15" s="50"/>
      <c r="AAY15" s="50"/>
      <c r="AAZ15" s="50"/>
      <c r="ABA15" s="50"/>
      <c r="ABB15" s="50"/>
      <c r="ABC15" s="50"/>
      <c r="ABD15" s="50"/>
      <c r="ABE15" s="50"/>
      <c r="ABF15" s="50"/>
      <c r="ABG15" s="50"/>
      <c r="ABH15" s="50"/>
      <c r="ABI15" s="50"/>
      <c r="ABJ15" s="50"/>
      <c r="ABK15" s="50"/>
      <c r="ABL15" s="50"/>
      <c r="ABM15" s="50"/>
      <c r="ABN15" s="50"/>
      <c r="ABO15" s="50"/>
      <c r="ABP15" s="50"/>
      <c r="ABQ15" s="50"/>
      <c r="ABR15" s="50"/>
      <c r="ABS15" s="50"/>
      <c r="ABT15" s="50"/>
      <c r="ABU15" s="50"/>
      <c r="ABV15" s="50"/>
      <c r="ABW15" s="50"/>
      <c r="ABX15" s="50"/>
      <c r="ABY15" s="50"/>
      <c r="ABZ15" s="50"/>
      <c r="ACA15" s="50"/>
      <c r="ACB15" s="50"/>
      <c r="ACC15" s="50"/>
      <c r="ACD15" s="50"/>
      <c r="ACE15" s="50"/>
      <c r="ACF15" s="50"/>
      <c r="ACG15" s="50"/>
      <c r="ACH15" s="50"/>
      <c r="ACI15" s="50"/>
      <c r="ACJ15" s="50"/>
      <c r="ACK15" s="50"/>
      <c r="ACL15" s="50"/>
      <c r="ACM15" s="50"/>
      <c r="ACN15" s="50"/>
      <c r="ACO15" s="50"/>
      <c r="ACP15" s="50"/>
      <c r="ACQ15" s="50"/>
      <c r="ACR15" s="50"/>
      <c r="ACS15" s="50"/>
      <c r="ACT15" s="50"/>
      <c r="ACU15" s="50"/>
      <c r="ACV15" s="50"/>
      <c r="ACW15" s="50"/>
      <c r="ACX15" s="50"/>
      <c r="ACY15" s="50"/>
      <c r="ACZ15" s="50"/>
      <c r="ADA15" s="50"/>
      <c r="ADB15" s="50"/>
      <c r="ADC15" s="50"/>
      <c r="ADD15" s="50"/>
      <c r="ADE15" s="50"/>
      <c r="ADF15" s="50"/>
      <c r="ADG15" s="50"/>
      <c r="ADH15" s="50"/>
      <c r="ADI15" s="50"/>
      <c r="ADJ15" s="50"/>
      <c r="ADK15" s="50"/>
      <c r="ADL15" s="50"/>
      <c r="ADM15" s="50"/>
      <c r="ADN15" s="50"/>
      <c r="ADO15" s="50"/>
      <c r="ADP15" s="50"/>
      <c r="ADQ15" s="50"/>
      <c r="ADR15" s="50"/>
      <c r="ADS15" s="50"/>
      <c r="ADT15" s="50"/>
      <c r="ADU15" s="50"/>
      <c r="ADV15" s="50"/>
      <c r="ADW15" s="50"/>
      <c r="ADX15" s="50"/>
      <c r="ADY15" s="50"/>
      <c r="ADZ15" s="50"/>
      <c r="AEA15" s="50"/>
      <c r="AEB15" s="50"/>
      <c r="AEC15" s="50"/>
      <c r="AED15" s="50"/>
      <c r="AEE15" s="50"/>
      <c r="AEF15" s="50"/>
      <c r="AEG15" s="50"/>
      <c r="AEH15" s="50"/>
      <c r="AEI15" s="50"/>
      <c r="AEJ15" s="50"/>
      <c r="AEK15" s="50"/>
      <c r="AEL15" s="50"/>
      <c r="AEM15" s="50"/>
      <c r="AEN15" s="50"/>
      <c r="AEO15" s="50"/>
      <c r="AEP15" s="50"/>
      <c r="AEQ15" s="50"/>
      <c r="AER15" s="50"/>
      <c r="AES15" s="50"/>
      <c r="AET15" s="50"/>
      <c r="AEU15" s="50"/>
      <c r="AEV15" s="50"/>
      <c r="AEW15" s="50"/>
      <c r="AEX15" s="50"/>
      <c r="AEY15" s="50"/>
      <c r="AEZ15" s="50"/>
      <c r="AFA15" s="50"/>
      <c r="AFB15" s="50"/>
      <c r="AFC15" s="50"/>
      <c r="AFD15" s="50"/>
      <c r="AFE15" s="50"/>
      <c r="AFF15" s="50"/>
      <c r="AFG15" s="50"/>
      <c r="AFH15" s="50"/>
      <c r="AFI15" s="50"/>
      <c r="AFJ15" s="50"/>
      <c r="AFK15" s="50"/>
      <c r="AFL15" s="50"/>
      <c r="AFM15" s="50"/>
      <c r="AFN15" s="50"/>
      <c r="AFO15" s="50"/>
      <c r="AFP15" s="50"/>
      <c r="AFQ15" s="50"/>
      <c r="AFR15" s="50"/>
      <c r="AFS15" s="50"/>
      <c r="AFT15" s="50"/>
      <c r="AFU15" s="50"/>
      <c r="AFV15" s="50"/>
      <c r="AFW15" s="50"/>
      <c r="AFX15" s="50"/>
      <c r="AFY15" s="50"/>
      <c r="AFZ15" s="50"/>
      <c r="AGA15" s="50"/>
      <c r="AGB15" s="50"/>
      <c r="AGC15" s="50"/>
      <c r="AGD15" s="50"/>
      <c r="AGE15" s="50"/>
      <c r="AGF15" s="50"/>
      <c r="AGG15" s="50"/>
      <c r="AGH15" s="50"/>
      <c r="AGI15" s="50"/>
      <c r="AGJ15" s="50"/>
      <c r="AGK15" s="50"/>
      <c r="AGL15" s="50"/>
      <c r="AGM15" s="50"/>
      <c r="AGN15" s="50"/>
      <c r="AGO15" s="50"/>
      <c r="AGP15" s="50"/>
      <c r="AGQ15" s="50"/>
      <c r="AGR15" s="50"/>
      <c r="AGS15" s="50"/>
      <c r="AGT15" s="50"/>
      <c r="AGU15" s="50"/>
      <c r="AGV15" s="50"/>
      <c r="AGW15" s="50"/>
      <c r="AGX15" s="50"/>
      <c r="AGY15" s="50"/>
      <c r="AGZ15" s="50"/>
      <c r="AHA15" s="50"/>
      <c r="AHB15" s="50"/>
      <c r="AHC15" s="50"/>
      <c r="AHD15" s="50"/>
      <c r="AHE15" s="50"/>
      <c r="AHF15" s="50"/>
      <c r="AHG15" s="50"/>
      <c r="AHH15" s="50"/>
      <c r="AHI15" s="50"/>
      <c r="AHJ15" s="50"/>
      <c r="AHK15" s="50"/>
      <c r="AHL15" s="50"/>
      <c r="AHM15" s="50"/>
      <c r="AHN15" s="50"/>
      <c r="AHO15" s="50"/>
      <c r="AHP15" s="50"/>
      <c r="AHQ15" s="50"/>
      <c r="AHR15" s="50"/>
      <c r="AHS15" s="50"/>
      <c r="AHT15" s="50"/>
      <c r="AHU15" s="50"/>
      <c r="AHV15" s="50"/>
      <c r="AHW15" s="50"/>
      <c r="AHX15" s="50"/>
      <c r="AHY15" s="50"/>
      <c r="AHZ15" s="50"/>
      <c r="AIA15" s="50"/>
      <c r="AIB15" s="50"/>
      <c r="AIC15" s="50"/>
      <c r="AID15" s="50"/>
      <c r="AIE15" s="50"/>
      <c r="AIF15" s="50"/>
      <c r="AIG15" s="50"/>
      <c r="AIH15" s="50"/>
      <c r="AII15" s="50"/>
      <c r="AIJ15" s="50"/>
      <c r="AIK15" s="50"/>
      <c r="AIL15" s="50"/>
      <c r="AIM15" s="50"/>
      <c r="AIN15" s="50"/>
      <c r="AIO15" s="50"/>
      <c r="AIP15" s="50"/>
      <c r="AIQ15" s="50"/>
      <c r="AIR15" s="50"/>
      <c r="AIS15" s="50"/>
      <c r="AIT15" s="50"/>
      <c r="AIU15" s="50"/>
      <c r="AIV15" s="50"/>
      <c r="AIW15" s="50"/>
      <c r="AIX15" s="50"/>
      <c r="AIY15" s="50"/>
      <c r="AIZ15" s="50"/>
      <c r="AJA15" s="50"/>
      <c r="AJB15" s="50"/>
      <c r="AJC15" s="50"/>
      <c r="AJD15" s="50"/>
      <c r="AJE15" s="50"/>
      <c r="AJF15" s="50"/>
      <c r="AJG15" s="50"/>
      <c r="AJH15" s="50"/>
      <c r="AJI15" s="50"/>
      <c r="AJJ15" s="50"/>
      <c r="AJK15" s="50"/>
      <c r="AJL15" s="50"/>
      <c r="AJM15" s="50"/>
      <c r="AJN15" s="50"/>
      <c r="AJO15" s="50"/>
      <c r="AJP15" s="50"/>
      <c r="AJQ15" s="50"/>
      <c r="AJR15" s="50"/>
      <c r="AJS15" s="50"/>
      <c r="AJT15" s="50"/>
      <c r="AJU15" s="50"/>
      <c r="AJV15" s="50"/>
      <c r="AJW15" s="50"/>
      <c r="AJX15" s="50"/>
      <c r="AJY15" s="50"/>
      <c r="AJZ15" s="50"/>
      <c r="AKA15" s="50"/>
      <c r="AKB15" s="50"/>
      <c r="AKC15" s="50"/>
      <c r="AKD15" s="50"/>
      <c r="AKE15" s="50"/>
      <c r="AKF15" s="50"/>
      <c r="AKG15" s="50"/>
      <c r="AKH15" s="50"/>
      <c r="AKI15" s="50"/>
      <c r="AKJ15" s="50"/>
      <c r="AKK15" s="50"/>
      <c r="AKL15" s="50"/>
      <c r="AKM15" s="50"/>
      <c r="AKN15" s="50"/>
      <c r="AKO15" s="50"/>
      <c r="AKP15" s="50"/>
      <c r="AKQ15" s="50"/>
      <c r="AKR15" s="50"/>
      <c r="AKS15" s="50"/>
      <c r="AKT15" s="50"/>
      <c r="AKU15" s="50"/>
      <c r="AKV15" s="50"/>
      <c r="AKW15" s="50"/>
      <c r="AKX15" s="50"/>
      <c r="AKY15" s="50"/>
      <c r="AKZ15" s="50"/>
      <c r="ALA15" s="50"/>
      <c r="ALB15" s="50"/>
      <c r="ALC15" s="50"/>
      <c r="ALD15" s="50"/>
      <c r="ALE15" s="50"/>
      <c r="ALF15" s="50"/>
      <c r="ALG15" s="50"/>
      <c r="ALH15" s="50"/>
      <c r="ALI15" s="50"/>
      <c r="ALJ15" s="50"/>
      <c r="ALK15" s="50"/>
      <c r="ALL15" s="50"/>
      <c r="ALM15" s="50"/>
      <c r="ALN15" s="50"/>
      <c r="ALO15" s="50"/>
      <c r="ALP15" s="50"/>
      <c r="ALQ15" s="50"/>
      <c r="ALR15" s="50"/>
      <c r="ALS15" s="50"/>
      <c r="ALT15" s="50"/>
      <c r="ALU15" s="50"/>
      <c r="ALV15" s="50"/>
      <c r="ALW15" s="50"/>
      <c r="ALX15" s="50"/>
      <c r="ALY15" s="50"/>
      <c r="ALZ15" s="50"/>
      <c r="AMA15" s="50"/>
      <c r="AMB15" s="50"/>
      <c r="AMC15" s="50"/>
      <c r="AMD15" s="50"/>
      <c r="AME15" s="50"/>
      <c r="AMF15" s="50"/>
      <c r="AMG15" s="50"/>
      <c r="AMH15" s="50"/>
      <c r="AMI15" s="50"/>
      <c r="AMJ15" s="50"/>
      <c r="AMK15" s="50"/>
    </row>
    <row r="16" spans="1:1025" x14ac:dyDescent="0.3">
      <c r="A16" s="104" t="s">
        <v>378</v>
      </c>
      <c r="B16" s="41">
        <v>158.88</v>
      </c>
      <c r="C16" s="41">
        <v>268.31</v>
      </c>
      <c r="D16" s="41">
        <v>60.15</v>
      </c>
      <c r="E16" s="41">
        <v>487.34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  <c r="VQ16" s="50"/>
      <c r="VR16" s="50"/>
      <c r="VS16" s="50"/>
      <c r="VT16" s="50"/>
      <c r="VU16" s="50"/>
      <c r="VV16" s="50"/>
      <c r="VW16" s="50"/>
      <c r="VX16" s="50"/>
      <c r="VY16" s="50"/>
      <c r="VZ16" s="50"/>
      <c r="WA16" s="50"/>
      <c r="WB16" s="50"/>
      <c r="WC16" s="50"/>
      <c r="WD16" s="50"/>
      <c r="WE16" s="50"/>
      <c r="WF16" s="50"/>
      <c r="WG16" s="50"/>
      <c r="WH16" s="50"/>
      <c r="WI16" s="50"/>
      <c r="WJ16" s="50"/>
      <c r="WK16" s="50"/>
      <c r="WL16" s="50"/>
      <c r="WM16" s="50"/>
      <c r="WN16" s="50"/>
      <c r="WO16" s="50"/>
      <c r="WP16" s="50"/>
      <c r="WQ16" s="50"/>
      <c r="WR16" s="50"/>
      <c r="WS16" s="50"/>
      <c r="WT16" s="50"/>
      <c r="WU16" s="50"/>
      <c r="WV16" s="50"/>
      <c r="WW16" s="50"/>
      <c r="WX16" s="50"/>
      <c r="WY16" s="50"/>
      <c r="WZ16" s="50"/>
      <c r="XA16" s="50"/>
      <c r="XB16" s="50"/>
      <c r="XC16" s="50"/>
      <c r="XD16" s="50"/>
      <c r="XE16" s="50"/>
      <c r="XF16" s="50"/>
      <c r="XG16" s="50"/>
      <c r="XH16" s="50"/>
      <c r="XI16" s="50"/>
      <c r="XJ16" s="50"/>
      <c r="XK16" s="50"/>
      <c r="XL16" s="50"/>
      <c r="XM16" s="50"/>
      <c r="XN16" s="50"/>
      <c r="XO16" s="50"/>
      <c r="XP16" s="50"/>
      <c r="XQ16" s="50"/>
      <c r="XR16" s="50"/>
      <c r="XS16" s="50"/>
      <c r="XT16" s="50"/>
      <c r="XU16" s="50"/>
      <c r="XV16" s="50"/>
      <c r="XW16" s="50"/>
      <c r="XX16" s="50"/>
      <c r="XY16" s="50"/>
      <c r="XZ16" s="50"/>
      <c r="YA16" s="50"/>
      <c r="YB16" s="50"/>
      <c r="YC16" s="50"/>
      <c r="YD16" s="50"/>
      <c r="YE16" s="50"/>
      <c r="YF16" s="50"/>
      <c r="YG16" s="50"/>
      <c r="YH16" s="50"/>
      <c r="YI16" s="50"/>
      <c r="YJ16" s="50"/>
      <c r="YK16" s="50"/>
      <c r="YL16" s="50"/>
      <c r="YM16" s="50"/>
      <c r="YN16" s="50"/>
      <c r="YO16" s="50"/>
      <c r="YP16" s="50"/>
      <c r="YQ16" s="50"/>
      <c r="YR16" s="50"/>
      <c r="YS16" s="50"/>
      <c r="YT16" s="50"/>
      <c r="YU16" s="50"/>
      <c r="YV16" s="50"/>
      <c r="YW16" s="50"/>
      <c r="YX16" s="50"/>
      <c r="YY16" s="50"/>
      <c r="YZ16" s="50"/>
      <c r="ZA16" s="50"/>
      <c r="ZB16" s="50"/>
      <c r="ZC16" s="50"/>
      <c r="ZD16" s="50"/>
      <c r="ZE16" s="50"/>
      <c r="ZF16" s="50"/>
      <c r="ZG16" s="50"/>
      <c r="ZH16" s="50"/>
      <c r="ZI16" s="50"/>
      <c r="ZJ16" s="50"/>
      <c r="ZK16" s="50"/>
      <c r="ZL16" s="50"/>
      <c r="ZM16" s="50"/>
      <c r="ZN16" s="50"/>
      <c r="ZO16" s="50"/>
      <c r="ZP16" s="50"/>
      <c r="ZQ16" s="50"/>
      <c r="ZR16" s="50"/>
      <c r="ZS16" s="50"/>
      <c r="ZT16" s="50"/>
      <c r="ZU16" s="50"/>
      <c r="ZV16" s="50"/>
      <c r="ZW16" s="50"/>
      <c r="ZX16" s="50"/>
      <c r="ZY16" s="50"/>
      <c r="ZZ16" s="50"/>
      <c r="AAA16" s="50"/>
      <c r="AAB16" s="50"/>
      <c r="AAC16" s="50"/>
      <c r="AAD16" s="50"/>
      <c r="AAE16" s="50"/>
      <c r="AAF16" s="50"/>
      <c r="AAG16" s="50"/>
      <c r="AAH16" s="50"/>
      <c r="AAI16" s="50"/>
      <c r="AAJ16" s="50"/>
      <c r="AAK16" s="50"/>
      <c r="AAL16" s="50"/>
      <c r="AAM16" s="50"/>
      <c r="AAN16" s="50"/>
      <c r="AAO16" s="50"/>
      <c r="AAP16" s="50"/>
      <c r="AAQ16" s="50"/>
      <c r="AAR16" s="50"/>
      <c r="AAS16" s="50"/>
      <c r="AAT16" s="50"/>
      <c r="AAU16" s="50"/>
      <c r="AAV16" s="50"/>
      <c r="AAW16" s="50"/>
      <c r="AAX16" s="50"/>
      <c r="AAY16" s="50"/>
      <c r="AAZ16" s="50"/>
      <c r="ABA16" s="50"/>
      <c r="ABB16" s="50"/>
      <c r="ABC16" s="50"/>
      <c r="ABD16" s="50"/>
      <c r="ABE16" s="50"/>
      <c r="ABF16" s="50"/>
      <c r="ABG16" s="50"/>
      <c r="ABH16" s="50"/>
      <c r="ABI16" s="50"/>
      <c r="ABJ16" s="50"/>
      <c r="ABK16" s="50"/>
      <c r="ABL16" s="50"/>
      <c r="ABM16" s="50"/>
      <c r="ABN16" s="50"/>
      <c r="ABO16" s="50"/>
      <c r="ABP16" s="50"/>
      <c r="ABQ16" s="50"/>
      <c r="ABR16" s="50"/>
      <c r="ABS16" s="50"/>
      <c r="ABT16" s="50"/>
      <c r="ABU16" s="50"/>
      <c r="ABV16" s="50"/>
      <c r="ABW16" s="50"/>
      <c r="ABX16" s="50"/>
      <c r="ABY16" s="50"/>
      <c r="ABZ16" s="50"/>
      <c r="ACA16" s="50"/>
      <c r="ACB16" s="50"/>
      <c r="ACC16" s="50"/>
      <c r="ACD16" s="50"/>
      <c r="ACE16" s="50"/>
      <c r="ACF16" s="50"/>
      <c r="ACG16" s="50"/>
      <c r="ACH16" s="50"/>
      <c r="ACI16" s="50"/>
      <c r="ACJ16" s="50"/>
      <c r="ACK16" s="50"/>
      <c r="ACL16" s="50"/>
      <c r="ACM16" s="50"/>
      <c r="ACN16" s="50"/>
      <c r="ACO16" s="50"/>
      <c r="ACP16" s="50"/>
      <c r="ACQ16" s="50"/>
      <c r="ACR16" s="50"/>
      <c r="ACS16" s="50"/>
      <c r="ACT16" s="50"/>
      <c r="ACU16" s="50"/>
      <c r="ACV16" s="50"/>
      <c r="ACW16" s="50"/>
      <c r="ACX16" s="50"/>
      <c r="ACY16" s="50"/>
      <c r="ACZ16" s="50"/>
      <c r="ADA16" s="50"/>
      <c r="ADB16" s="50"/>
      <c r="ADC16" s="50"/>
      <c r="ADD16" s="50"/>
      <c r="ADE16" s="50"/>
      <c r="ADF16" s="50"/>
      <c r="ADG16" s="50"/>
      <c r="ADH16" s="50"/>
      <c r="ADI16" s="50"/>
      <c r="ADJ16" s="50"/>
      <c r="ADK16" s="50"/>
      <c r="ADL16" s="50"/>
      <c r="ADM16" s="50"/>
      <c r="ADN16" s="50"/>
      <c r="ADO16" s="50"/>
      <c r="ADP16" s="50"/>
      <c r="ADQ16" s="50"/>
      <c r="ADR16" s="50"/>
      <c r="ADS16" s="50"/>
      <c r="ADT16" s="50"/>
      <c r="ADU16" s="50"/>
      <c r="ADV16" s="50"/>
      <c r="ADW16" s="50"/>
      <c r="ADX16" s="50"/>
      <c r="ADY16" s="50"/>
      <c r="ADZ16" s="50"/>
      <c r="AEA16" s="50"/>
      <c r="AEB16" s="50"/>
      <c r="AEC16" s="50"/>
      <c r="AED16" s="50"/>
      <c r="AEE16" s="50"/>
      <c r="AEF16" s="50"/>
      <c r="AEG16" s="50"/>
      <c r="AEH16" s="50"/>
      <c r="AEI16" s="50"/>
      <c r="AEJ16" s="50"/>
      <c r="AEK16" s="50"/>
      <c r="AEL16" s="50"/>
      <c r="AEM16" s="50"/>
      <c r="AEN16" s="50"/>
      <c r="AEO16" s="50"/>
      <c r="AEP16" s="50"/>
      <c r="AEQ16" s="50"/>
      <c r="AER16" s="50"/>
      <c r="AES16" s="50"/>
      <c r="AET16" s="50"/>
      <c r="AEU16" s="50"/>
      <c r="AEV16" s="50"/>
      <c r="AEW16" s="50"/>
      <c r="AEX16" s="50"/>
      <c r="AEY16" s="50"/>
      <c r="AEZ16" s="50"/>
      <c r="AFA16" s="50"/>
      <c r="AFB16" s="50"/>
      <c r="AFC16" s="50"/>
      <c r="AFD16" s="50"/>
      <c r="AFE16" s="50"/>
      <c r="AFF16" s="50"/>
      <c r="AFG16" s="50"/>
      <c r="AFH16" s="50"/>
      <c r="AFI16" s="50"/>
      <c r="AFJ16" s="50"/>
      <c r="AFK16" s="50"/>
      <c r="AFL16" s="50"/>
      <c r="AFM16" s="50"/>
      <c r="AFN16" s="50"/>
      <c r="AFO16" s="50"/>
      <c r="AFP16" s="50"/>
      <c r="AFQ16" s="50"/>
      <c r="AFR16" s="50"/>
      <c r="AFS16" s="50"/>
      <c r="AFT16" s="50"/>
      <c r="AFU16" s="50"/>
      <c r="AFV16" s="50"/>
      <c r="AFW16" s="50"/>
      <c r="AFX16" s="50"/>
      <c r="AFY16" s="50"/>
      <c r="AFZ16" s="50"/>
      <c r="AGA16" s="50"/>
      <c r="AGB16" s="50"/>
      <c r="AGC16" s="50"/>
      <c r="AGD16" s="50"/>
      <c r="AGE16" s="50"/>
      <c r="AGF16" s="50"/>
      <c r="AGG16" s="50"/>
      <c r="AGH16" s="50"/>
      <c r="AGI16" s="50"/>
      <c r="AGJ16" s="50"/>
      <c r="AGK16" s="50"/>
      <c r="AGL16" s="50"/>
      <c r="AGM16" s="50"/>
      <c r="AGN16" s="50"/>
      <c r="AGO16" s="50"/>
      <c r="AGP16" s="50"/>
      <c r="AGQ16" s="50"/>
      <c r="AGR16" s="50"/>
      <c r="AGS16" s="50"/>
      <c r="AGT16" s="50"/>
      <c r="AGU16" s="50"/>
      <c r="AGV16" s="50"/>
      <c r="AGW16" s="50"/>
      <c r="AGX16" s="50"/>
      <c r="AGY16" s="50"/>
      <c r="AGZ16" s="50"/>
      <c r="AHA16" s="50"/>
      <c r="AHB16" s="50"/>
      <c r="AHC16" s="50"/>
      <c r="AHD16" s="50"/>
      <c r="AHE16" s="50"/>
      <c r="AHF16" s="50"/>
      <c r="AHG16" s="50"/>
      <c r="AHH16" s="50"/>
      <c r="AHI16" s="50"/>
      <c r="AHJ16" s="50"/>
      <c r="AHK16" s="50"/>
      <c r="AHL16" s="50"/>
      <c r="AHM16" s="50"/>
      <c r="AHN16" s="50"/>
      <c r="AHO16" s="50"/>
      <c r="AHP16" s="50"/>
      <c r="AHQ16" s="50"/>
      <c r="AHR16" s="50"/>
      <c r="AHS16" s="50"/>
      <c r="AHT16" s="50"/>
      <c r="AHU16" s="50"/>
      <c r="AHV16" s="50"/>
      <c r="AHW16" s="50"/>
      <c r="AHX16" s="50"/>
      <c r="AHY16" s="50"/>
      <c r="AHZ16" s="50"/>
      <c r="AIA16" s="50"/>
      <c r="AIB16" s="50"/>
      <c r="AIC16" s="50"/>
      <c r="AID16" s="50"/>
      <c r="AIE16" s="50"/>
      <c r="AIF16" s="50"/>
      <c r="AIG16" s="50"/>
      <c r="AIH16" s="50"/>
      <c r="AII16" s="50"/>
      <c r="AIJ16" s="50"/>
      <c r="AIK16" s="50"/>
      <c r="AIL16" s="50"/>
      <c r="AIM16" s="50"/>
      <c r="AIN16" s="50"/>
      <c r="AIO16" s="50"/>
      <c r="AIP16" s="50"/>
      <c r="AIQ16" s="50"/>
      <c r="AIR16" s="50"/>
      <c r="AIS16" s="50"/>
      <c r="AIT16" s="50"/>
      <c r="AIU16" s="50"/>
      <c r="AIV16" s="50"/>
      <c r="AIW16" s="50"/>
      <c r="AIX16" s="50"/>
      <c r="AIY16" s="50"/>
      <c r="AIZ16" s="50"/>
      <c r="AJA16" s="50"/>
      <c r="AJB16" s="50"/>
      <c r="AJC16" s="50"/>
      <c r="AJD16" s="50"/>
      <c r="AJE16" s="50"/>
      <c r="AJF16" s="50"/>
      <c r="AJG16" s="50"/>
      <c r="AJH16" s="50"/>
      <c r="AJI16" s="50"/>
      <c r="AJJ16" s="50"/>
      <c r="AJK16" s="50"/>
      <c r="AJL16" s="50"/>
      <c r="AJM16" s="50"/>
      <c r="AJN16" s="50"/>
      <c r="AJO16" s="50"/>
      <c r="AJP16" s="50"/>
      <c r="AJQ16" s="50"/>
      <c r="AJR16" s="50"/>
      <c r="AJS16" s="50"/>
      <c r="AJT16" s="50"/>
      <c r="AJU16" s="50"/>
      <c r="AJV16" s="50"/>
      <c r="AJW16" s="50"/>
      <c r="AJX16" s="50"/>
      <c r="AJY16" s="50"/>
      <c r="AJZ16" s="50"/>
      <c r="AKA16" s="50"/>
      <c r="AKB16" s="50"/>
      <c r="AKC16" s="50"/>
      <c r="AKD16" s="50"/>
      <c r="AKE16" s="50"/>
      <c r="AKF16" s="50"/>
      <c r="AKG16" s="50"/>
      <c r="AKH16" s="50"/>
      <c r="AKI16" s="50"/>
      <c r="AKJ16" s="50"/>
      <c r="AKK16" s="50"/>
      <c r="AKL16" s="50"/>
      <c r="AKM16" s="50"/>
      <c r="AKN16" s="50"/>
      <c r="AKO16" s="50"/>
      <c r="AKP16" s="50"/>
      <c r="AKQ16" s="50"/>
      <c r="AKR16" s="50"/>
      <c r="AKS16" s="50"/>
      <c r="AKT16" s="50"/>
      <c r="AKU16" s="50"/>
      <c r="AKV16" s="50"/>
      <c r="AKW16" s="50"/>
      <c r="AKX16" s="50"/>
      <c r="AKY16" s="50"/>
      <c r="AKZ16" s="50"/>
      <c r="ALA16" s="50"/>
      <c r="ALB16" s="50"/>
      <c r="ALC16" s="50"/>
      <c r="ALD16" s="50"/>
      <c r="ALE16" s="50"/>
      <c r="ALF16" s="50"/>
      <c r="ALG16" s="50"/>
      <c r="ALH16" s="50"/>
      <c r="ALI16" s="50"/>
      <c r="ALJ16" s="50"/>
      <c r="ALK16" s="50"/>
      <c r="ALL16" s="50"/>
      <c r="ALM16" s="50"/>
      <c r="ALN16" s="50"/>
      <c r="ALO16" s="50"/>
      <c r="ALP16" s="50"/>
      <c r="ALQ16" s="50"/>
      <c r="ALR16" s="50"/>
      <c r="ALS16" s="50"/>
      <c r="ALT16" s="50"/>
      <c r="ALU16" s="50"/>
      <c r="ALV16" s="50"/>
      <c r="ALW16" s="50"/>
      <c r="ALX16" s="50"/>
      <c r="ALY16" s="50"/>
      <c r="ALZ16" s="50"/>
      <c r="AMA16" s="50"/>
      <c r="AMB16" s="50"/>
      <c r="AMC16" s="50"/>
      <c r="AMD16" s="50"/>
      <c r="AME16" s="50"/>
      <c r="AMF16" s="50"/>
      <c r="AMG16" s="50"/>
      <c r="AMH16" s="50"/>
      <c r="AMI16" s="50"/>
      <c r="AMJ16" s="50"/>
      <c r="AMK16" s="50"/>
    </row>
    <row r="17" spans="1:1025" x14ac:dyDescent="0.3">
      <c r="A17" s="104" t="s">
        <v>380</v>
      </c>
      <c r="B17" s="41">
        <v>116.44</v>
      </c>
      <c r="C17" s="41">
        <v>199.57</v>
      </c>
      <c r="D17" s="41">
        <v>150.54</v>
      </c>
      <c r="E17" s="41">
        <v>466.55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  <c r="VQ17" s="50"/>
      <c r="VR17" s="50"/>
      <c r="VS17" s="50"/>
      <c r="VT17" s="50"/>
      <c r="VU17" s="50"/>
      <c r="VV17" s="50"/>
      <c r="VW17" s="50"/>
      <c r="VX17" s="50"/>
      <c r="VY17" s="50"/>
      <c r="VZ17" s="50"/>
      <c r="WA17" s="50"/>
      <c r="WB17" s="50"/>
      <c r="WC17" s="50"/>
      <c r="WD17" s="50"/>
      <c r="WE17" s="50"/>
      <c r="WF17" s="50"/>
      <c r="WG17" s="50"/>
      <c r="WH17" s="50"/>
      <c r="WI17" s="50"/>
      <c r="WJ17" s="50"/>
      <c r="WK17" s="50"/>
      <c r="WL17" s="50"/>
      <c r="WM17" s="50"/>
      <c r="WN17" s="50"/>
      <c r="WO17" s="50"/>
      <c r="WP17" s="50"/>
      <c r="WQ17" s="50"/>
      <c r="WR17" s="50"/>
      <c r="WS17" s="50"/>
      <c r="WT17" s="50"/>
      <c r="WU17" s="50"/>
      <c r="WV17" s="50"/>
      <c r="WW17" s="50"/>
      <c r="WX17" s="50"/>
      <c r="WY17" s="50"/>
      <c r="WZ17" s="50"/>
      <c r="XA17" s="50"/>
      <c r="XB17" s="50"/>
      <c r="XC17" s="50"/>
      <c r="XD17" s="50"/>
      <c r="XE17" s="50"/>
      <c r="XF17" s="50"/>
      <c r="XG17" s="50"/>
      <c r="XH17" s="50"/>
      <c r="XI17" s="50"/>
      <c r="XJ17" s="50"/>
      <c r="XK17" s="50"/>
      <c r="XL17" s="50"/>
      <c r="XM17" s="50"/>
      <c r="XN17" s="50"/>
      <c r="XO17" s="50"/>
      <c r="XP17" s="50"/>
      <c r="XQ17" s="50"/>
      <c r="XR17" s="50"/>
      <c r="XS17" s="50"/>
      <c r="XT17" s="50"/>
      <c r="XU17" s="50"/>
      <c r="XV17" s="50"/>
      <c r="XW17" s="50"/>
      <c r="XX17" s="50"/>
      <c r="XY17" s="50"/>
      <c r="XZ17" s="50"/>
      <c r="YA17" s="50"/>
      <c r="YB17" s="50"/>
      <c r="YC17" s="50"/>
      <c r="YD17" s="50"/>
      <c r="YE17" s="50"/>
      <c r="YF17" s="50"/>
      <c r="YG17" s="50"/>
      <c r="YH17" s="50"/>
      <c r="YI17" s="50"/>
      <c r="YJ17" s="50"/>
      <c r="YK17" s="50"/>
      <c r="YL17" s="50"/>
      <c r="YM17" s="50"/>
      <c r="YN17" s="50"/>
      <c r="YO17" s="50"/>
      <c r="YP17" s="50"/>
      <c r="YQ17" s="50"/>
      <c r="YR17" s="50"/>
      <c r="YS17" s="50"/>
      <c r="YT17" s="50"/>
      <c r="YU17" s="50"/>
      <c r="YV17" s="50"/>
      <c r="YW17" s="50"/>
      <c r="YX17" s="50"/>
      <c r="YY17" s="50"/>
      <c r="YZ17" s="50"/>
      <c r="ZA17" s="50"/>
      <c r="ZB17" s="50"/>
      <c r="ZC17" s="50"/>
      <c r="ZD17" s="50"/>
      <c r="ZE17" s="50"/>
      <c r="ZF17" s="50"/>
      <c r="ZG17" s="50"/>
      <c r="ZH17" s="50"/>
      <c r="ZI17" s="50"/>
      <c r="ZJ17" s="50"/>
      <c r="ZK17" s="50"/>
      <c r="ZL17" s="50"/>
      <c r="ZM17" s="50"/>
      <c r="ZN17" s="50"/>
      <c r="ZO17" s="50"/>
      <c r="ZP17" s="50"/>
      <c r="ZQ17" s="50"/>
      <c r="ZR17" s="50"/>
      <c r="ZS17" s="50"/>
      <c r="ZT17" s="50"/>
      <c r="ZU17" s="50"/>
      <c r="ZV17" s="50"/>
      <c r="ZW17" s="50"/>
      <c r="ZX17" s="50"/>
      <c r="ZY17" s="50"/>
      <c r="ZZ17" s="50"/>
      <c r="AAA17" s="50"/>
      <c r="AAB17" s="50"/>
      <c r="AAC17" s="50"/>
      <c r="AAD17" s="50"/>
      <c r="AAE17" s="50"/>
      <c r="AAF17" s="50"/>
      <c r="AAG17" s="50"/>
      <c r="AAH17" s="50"/>
      <c r="AAI17" s="50"/>
      <c r="AAJ17" s="50"/>
      <c r="AAK17" s="50"/>
      <c r="AAL17" s="50"/>
      <c r="AAM17" s="50"/>
      <c r="AAN17" s="50"/>
      <c r="AAO17" s="50"/>
      <c r="AAP17" s="50"/>
      <c r="AAQ17" s="50"/>
      <c r="AAR17" s="50"/>
      <c r="AAS17" s="50"/>
      <c r="AAT17" s="50"/>
      <c r="AAU17" s="50"/>
      <c r="AAV17" s="50"/>
      <c r="AAW17" s="50"/>
      <c r="AAX17" s="50"/>
      <c r="AAY17" s="50"/>
      <c r="AAZ17" s="50"/>
      <c r="ABA17" s="50"/>
      <c r="ABB17" s="50"/>
      <c r="ABC17" s="50"/>
      <c r="ABD17" s="50"/>
      <c r="ABE17" s="50"/>
      <c r="ABF17" s="50"/>
      <c r="ABG17" s="50"/>
      <c r="ABH17" s="50"/>
      <c r="ABI17" s="50"/>
      <c r="ABJ17" s="50"/>
      <c r="ABK17" s="50"/>
      <c r="ABL17" s="50"/>
      <c r="ABM17" s="50"/>
      <c r="ABN17" s="50"/>
      <c r="ABO17" s="50"/>
      <c r="ABP17" s="50"/>
      <c r="ABQ17" s="50"/>
      <c r="ABR17" s="50"/>
      <c r="ABS17" s="50"/>
      <c r="ABT17" s="50"/>
      <c r="ABU17" s="50"/>
      <c r="ABV17" s="50"/>
      <c r="ABW17" s="50"/>
      <c r="ABX17" s="50"/>
      <c r="ABY17" s="50"/>
      <c r="ABZ17" s="50"/>
      <c r="ACA17" s="50"/>
      <c r="ACB17" s="50"/>
      <c r="ACC17" s="50"/>
      <c r="ACD17" s="50"/>
      <c r="ACE17" s="50"/>
      <c r="ACF17" s="50"/>
      <c r="ACG17" s="50"/>
      <c r="ACH17" s="50"/>
      <c r="ACI17" s="50"/>
      <c r="ACJ17" s="50"/>
      <c r="ACK17" s="50"/>
      <c r="ACL17" s="50"/>
      <c r="ACM17" s="50"/>
      <c r="ACN17" s="50"/>
      <c r="ACO17" s="50"/>
      <c r="ACP17" s="50"/>
      <c r="ACQ17" s="50"/>
      <c r="ACR17" s="50"/>
      <c r="ACS17" s="50"/>
      <c r="ACT17" s="50"/>
      <c r="ACU17" s="50"/>
      <c r="ACV17" s="50"/>
      <c r="ACW17" s="50"/>
      <c r="ACX17" s="50"/>
      <c r="ACY17" s="50"/>
      <c r="ACZ17" s="50"/>
      <c r="ADA17" s="50"/>
      <c r="ADB17" s="50"/>
      <c r="ADC17" s="50"/>
      <c r="ADD17" s="50"/>
      <c r="ADE17" s="50"/>
      <c r="ADF17" s="50"/>
      <c r="ADG17" s="50"/>
      <c r="ADH17" s="50"/>
      <c r="ADI17" s="50"/>
      <c r="ADJ17" s="50"/>
      <c r="ADK17" s="50"/>
      <c r="ADL17" s="50"/>
      <c r="ADM17" s="50"/>
      <c r="ADN17" s="50"/>
      <c r="ADO17" s="50"/>
      <c r="ADP17" s="50"/>
      <c r="ADQ17" s="50"/>
      <c r="ADR17" s="50"/>
      <c r="ADS17" s="50"/>
      <c r="ADT17" s="50"/>
      <c r="ADU17" s="50"/>
      <c r="ADV17" s="50"/>
      <c r="ADW17" s="50"/>
      <c r="ADX17" s="50"/>
      <c r="ADY17" s="50"/>
      <c r="ADZ17" s="50"/>
      <c r="AEA17" s="50"/>
      <c r="AEB17" s="50"/>
      <c r="AEC17" s="50"/>
      <c r="AED17" s="50"/>
      <c r="AEE17" s="50"/>
      <c r="AEF17" s="50"/>
      <c r="AEG17" s="50"/>
      <c r="AEH17" s="50"/>
      <c r="AEI17" s="50"/>
      <c r="AEJ17" s="50"/>
      <c r="AEK17" s="50"/>
      <c r="AEL17" s="50"/>
      <c r="AEM17" s="50"/>
      <c r="AEN17" s="50"/>
      <c r="AEO17" s="50"/>
      <c r="AEP17" s="50"/>
      <c r="AEQ17" s="50"/>
      <c r="AER17" s="50"/>
      <c r="AES17" s="50"/>
      <c r="AET17" s="50"/>
      <c r="AEU17" s="50"/>
      <c r="AEV17" s="50"/>
      <c r="AEW17" s="50"/>
      <c r="AEX17" s="50"/>
      <c r="AEY17" s="50"/>
      <c r="AEZ17" s="50"/>
      <c r="AFA17" s="50"/>
      <c r="AFB17" s="50"/>
      <c r="AFC17" s="50"/>
      <c r="AFD17" s="50"/>
      <c r="AFE17" s="50"/>
      <c r="AFF17" s="50"/>
      <c r="AFG17" s="50"/>
      <c r="AFH17" s="50"/>
      <c r="AFI17" s="50"/>
      <c r="AFJ17" s="50"/>
      <c r="AFK17" s="50"/>
      <c r="AFL17" s="50"/>
      <c r="AFM17" s="50"/>
      <c r="AFN17" s="50"/>
      <c r="AFO17" s="50"/>
      <c r="AFP17" s="50"/>
      <c r="AFQ17" s="50"/>
      <c r="AFR17" s="50"/>
      <c r="AFS17" s="50"/>
      <c r="AFT17" s="50"/>
      <c r="AFU17" s="50"/>
      <c r="AFV17" s="50"/>
      <c r="AFW17" s="50"/>
      <c r="AFX17" s="50"/>
      <c r="AFY17" s="50"/>
      <c r="AFZ17" s="50"/>
      <c r="AGA17" s="50"/>
      <c r="AGB17" s="50"/>
      <c r="AGC17" s="50"/>
      <c r="AGD17" s="50"/>
      <c r="AGE17" s="50"/>
      <c r="AGF17" s="50"/>
      <c r="AGG17" s="50"/>
      <c r="AGH17" s="50"/>
      <c r="AGI17" s="50"/>
      <c r="AGJ17" s="50"/>
      <c r="AGK17" s="50"/>
      <c r="AGL17" s="50"/>
      <c r="AGM17" s="50"/>
      <c r="AGN17" s="50"/>
      <c r="AGO17" s="50"/>
      <c r="AGP17" s="50"/>
      <c r="AGQ17" s="50"/>
      <c r="AGR17" s="50"/>
      <c r="AGS17" s="50"/>
      <c r="AGT17" s="50"/>
      <c r="AGU17" s="50"/>
      <c r="AGV17" s="50"/>
      <c r="AGW17" s="50"/>
      <c r="AGX17" s="50"/>
      <c r="AGY17" s="50"/>
      <c r="AGZ17" s="50"/>
      <c r="AHA17" s="50"/>
      <c r="AHB17" s="50"/>
      <c r="AHC17" s="50"/>
      <c r="AHD17" s="50"/>
      <c r="AHE17" s="50"/>
      <c r="AHF17" s="50"/>
      <c r="AHG17" s="50"/>
      <c r="AHH17" s="50"/>
      <c r="AHI17" s="50"/>
      <c r="AHJ17" s="50"/>
      <c r="AHK17" s="50"/>
      <c r="AHL17" s="50"/>
      <c r="AHM17" s="50"/>
      <c r="AHN17" s="50"/>
      <c r="AHO17" s="50"/>
      <c r="AHP17" s="50"/>
      <c r="AHQ17" s="50"/>
      <c r="AHR17" s="50"/>
      <c r="AHS17" s="50"/>
      <c r="AHT17" s="50"/>
      <c r="AHU17" s="50"/>
      <c r="AHV17" s="50"/>
      <c r="AHW17" s="50"/>
      <c r="AHX17" s="50"/>
      <c r="AHY17" s="50"/>
      <c r="AHZ17" s="50"/>
      <c r="AIA17" s="50"/>
      <c r="AIB17" s="50"/>
      <c r="AIC17" s="50"/>
      <c r="AID17" s="50"/>
      <c r="AIE17" s="50"/>
      <c r="AIF17" s="50"/>
      <c r="AIG17" s="50"/>
      <c r="AIH17" s="50"/>
      <c r="AII17" s="50"/>
      <c r="AIJ17" s="50"/>
      <c r="AIK17" s="50"/>
      <c r="AIL17" s="50"/>
      <c r="AIM17" s="50"/>
      <c r="AIN17" s="50"/>
      <c r="AIO17" s="50"/>
      <c r="AIP17" s="50"/>
      <c r="AIQ17" s="50"/>
      <c r="AIR17" s="50"/>
      <c r="AIS17" s="50"/>
      <c r="AIT17" s="50"/>
      <c r="AIU17" s="50"/>
      <c r="AIV17" s="50"/>
      <c r="AIW17" s="50"/>
      <c r="AIX17" s="50"/>
      <c r="AIY17" s="50"/>
      <c r="AIZ17" s="50"/>
      <c r="AJA17" s="50"/>
      <c r="AJB17" s="50"/>
      <c r="AJC17" s="50"/>
      <c r="AJD17" s="50"/>
      <c r="AJE17" s="50"/>
      <c r="AJF17" s="50"/>
      <c r="AJG17" s="50"/>
      <c r="AJH17" s="50"/>
      <c r="AJI17" s="50"/>
      <c r="AJJ17" s="50"/>
      <c r="AJK17" s="50"/>
      <c r="AJL17" s="50"/>
      <c r="AJM17" s="50"/>
      <c r="AJN17" s="50"/>
      <c r="AJO17" s="50"/>
      <c r="AJP17" s="50"/>
      <c r="AJQ17" s="50"/>
      <c r="AJR17" s="50"/>
      <c r="AJS17" s="50"/>
      <c r="AJT17" s="50"/>
      <c r="AJU17" s="50"/>
      <c r="AJV17" s="50"/>
      <c r="AJW17" s="50"/>
      <c r="AJX17" s="50"/>
      <c r="AJY17" s="50"/>
      <c r="AJZ17" s="50"/>
      <c r="AKA17" s="50"/>
      <c r="AKB17" s="50"/>
      <c r="AKC17" s="50"/>
      <c r="AKD17" s="50"/>
      <c r="AKE17" s="50"/>
      <c r="AKF17" s="50"/>
      <c r="AKG17" s="50"/>
      <c r="AKH17" s="50"/>
      <c r="AKI17" s="50"/>
      <c r="AKJ17" s="50"/>
      <c r="AKK17" s="50"/>
      <c r="AKL17" s="50"/>
      <c r="AKM17" s="50"/>
      <c r="AKN17" s="50"/>
      <c r="AKO17" s="50"/>
      <c r="AKP17" s="50"/>
      <c r="AKQ17" s="50"/>
      <c r="AKR17" s="50"/>
      <c r="AKS17" s="50"/>
      <c r="AKT17" s="50"/>
      <c r="AKU17" s="50"/>
      <c r="AKV17" s="50"/>
      <c r="AKW17" s="50"/>
      <c r="AKX17" s="50"/>
      <c r="AKY17" s="50"/>
      <c r="AKZ17" s="50"/>
      <c r="ALA17" s="50"/>
      <c r="ALB17" s="50"/>
      <c r="ALC17" s="50"/>
      <c r="ALD17" s="50"/>
      <c r="ALE17" s="50"/>
      <c r="ALF17" s="50"/>
      <c r="ALG17" s="50"/>
      <c r="ALH17" s="50"/>
      <c r="ALI17" s="50"/>
      <c r="ALJ17" s="50"/>
      <c r="ALK17" s="50"/>
      <c r="ALL17" s="50"/>
      <c r="ALM17" s="50"/>
      <c r="ALN17" s="50"/>
      <c r="ALO17" s="50"/>
      <c r="ALP17" s="50"/>
      <c r="ALQ17" s="50"/>
      <c r="ALR17" s="50"/>
      <c r="ALS17" s="50"/>
      <c r="ALT17" s="50"/>
      <c r="ALU17" s="50"/>
      <c r="ALV17" s="50"/>
      <c r="ALW17" s="50"/>
      <c r="ALX17" s="50"/>
      <c r="ALY17" s="50"/>
      <c r="ALZ17" s="50"/>
      <c r="AMA17" s="50"/>
      <c r="AMB17" s="50"/>
      <c r="AMC17" s="50"/>
      <c r="AMD17" s="50"/>
      <c r="AME17" s="50"/>
      <c r="AMF17" s="50"/>
      <c r="AMG17" s="50"/>
      <c r="AMH17" s="50"/>
      <c r="AMI17" s="50"/>
      <c r="AMJ17" s="50"/>
      <c r="AMK17" s="50"/>
    </row>
    <row r="18" spans="1:1025" x14ac:dyDescent="0.3">
      <c r="A18" s="104" t="s">
        <v>381</v>
      </c>
      <c r="B18" s="41">
        <v>216.71</v>
      </c>
      <c r="C18" s="41">
        <v>230.61</v>
      </c>
      <c r="D18" s="41">
        <v>93.52</v>
      </c>
      <c r="E18" s="41">
        <v>540.84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  <c r="AMJ18" s="50"/>
      <c r="AMK18" s="50"/>
    </row>
    <row r="19" spans="1:1025" x14ac:dyDescent="0.3">
      <c r="A19" s="104" t="s">
        <v>382</v>
      </c>
      <c r="B19" s="41">
        <v>197.14</v>
      </c>
      <c r="C19" s="41">
        <v>254.19</v>
      </c>
      <c r="D19" s="41">
        <v>146.80000000000001</v>
      </c>
      <c r="E19" s="41">
        <v>598.13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  <c r="VQ19" s="50"/>
      <c r="VR19" s="50"/>
      <c r="VS19" s="50"/>
      <c r="VT19" s="50"/>
      <c r="VU19" s="50"/>
      <c r="VV19" s="50"/>
      <c r="VW19" s="50"/>
      <c r="VX19" s="50"/>
      <c r="VY19" s="50"/>
      <c r="VZ19" s="50"/>
      <c r="WA19" s="50"/>
      <c r="WB19" s="50"/>
      <c r="WC19" s="50"/>
      <c r="WD19" s="50"/>
      <c r="WE19" s="50"/>
      <c r="WF19" s="50"/>
      <c r="WG19" s="50"/>
      <c r="WH19" s="50"/>
      <c r="WI19" s="50"/>
      <c r="WJ19" s="50"/>
      <c r="WK19" s="50"/>
      <c r="WL19" s="50"/>
      <c r="WM19" s="50"/>
      <c r="WN19" s="50"/>
      <c r="WO19" s="50"/>
      <c r="WP19" s="50"/>
      <c r="WQ19" s="50"/>
      <c r="WR19" s="50"/>
      <c r="WS19" s="50"/>
      <c r="WT19" s="50"/>
      <c r="WU19" s="50"/>
      <c r="WV19" s="50"/>
      <c r="WW19" s="50"/>
      <c r="WX19" s="50"/>
      <c r="WY19" s="50"/>
      <c r="WZ19" s="50"/>
      <c r="XA19" s="50"/>
      <c r="XB19" s="50"/>
      <c r="XC19" s="50"/>
      <c r="XD19" s="50"/>
      <c r="XE19" s="50"/>
      <c r="XF19" s="50"/>
      <c r="XG19" s="50"/>
      <c r="XH19" s="50"/>
      <c r="XI19" s="50"/>
      <c r="XJ19" s="50"/>
      <c r="XK19" s="50"/>
      <c r="XL19" s="50"/>
      <c r="XM19" s="50"/>
      <c r="XN19" s="50"/>
      <c r="XO19" s="50"/>
      <c r="XP19" s="50"/>
      <c r="XQ19" s="50"/>
      <c r="XR19" s="50"/>
      <c r="XS19" s="50"/>
      <c r="XT19" s="50"/>
      <c r="XU19" s="50"/>
      <c r="XV19" s="50"/>
      <c r="XW19" s="50"/>
      <c r="XX19" s="50"/>
      <c r="XY19" s="50"/>
      <c r="XZ19" s="50"/>
      <c r="YA19" s="50"/>
      <c r="YB19" s="50"/>
      <c r="YC19" s="50"/>
      <c r="YD19" s="50"/>
      <c r="YE19" s="50"/>
      <c r="YF19" s="50"/>
      <c r="YG19" s="50"/>
      <c r="YH19" s="50"/>
      <c r="YI19" s="50"/>
      <c r="YJ19" s="50"/>
      <c r="YK19" s="50"/>
      <c r="YL19" s="50"/>
      <c r="YM19" s="50"/>
      <c r="YN19" s="50"/>
      <c r="YO19" s="50"/>
      <c r="YP19" s="50"/>
      <c r="YQ19" s="50"/>
      <c r="YR19" s="50"/>
      <c r="YS19" s="50"/>
      <c r="YT19" s="50"/>
      <c r="YU19" s="50"/>
      <c r="YV19" s="50"/>
      <c r="YW19" s="50"/>
      <c r="YX19" s="50"/>
      <c r="YY19" s="50"/>
      <c r="YZ19" s="50"/>
      <c r="ZA19" s="50"/>
      <c r="ZB19" s="50"/>
      <c r="ZC19" s="50"/>
      <c r="ZD19" s="50"/>
      <c r="ZE19" s="50"/>
      <c r="ZF19" s="50"/>
      <c r="ZG19" s="50"/>
      <c r="ZH19" s="50"/>
      <c r="ZI19" s="50"/>
      <c r="ZJ19" s="50"/>
      <c r="ZK19" s="50"/>
      <c r="ZL19" s="50"/>
      <c r="ZM19" s="50"/>
      <c r="ZN19" s="50"/>
      <c r="ZO19" s="50"/>
      <c r="ZP19" s="50"/>
      <c r="ZQ19" s="50"/>
      <c r="ZR19" s="50"/>
      <c r="ZS19" s="50"/>
      <c r="ZT19" s="50"/>
      <c r="ZU19" s="50"/>
      <c r="ZV19" s="50"/>
      <c r="ZW19" s="50"/>
      <c r="ZX19" s="50"/>
      <c r="ZY19" s="50"/>
      <c r="ZZ19" s="50"/>
      <c r="AAA19" s="50"/>
      <c r="AAB19" s="50"/>
      <c r="AAC19" s="50"/>
      <c r="AAD19" s="50"/>
      <c r="AAE19" s="50"/>
      <c r="AAF19" s="50"/>
      <c r="AAG19" s="50"/>
      <c r="AAH19" s="50"/>
      <c r="AAI19" s="50"/>
      <c r="AAJ19" s="50"/>
      <c r="AAK19" s="50"/>
      <c r="AAL19" s="50"/>
      <c r="AAM19" s="50"/>
      <c r="AAN19" s="50"/>
      <c r="AAO19" s="50"/>
      <c r="AAP19" s="50"/>
      <c r="AAQ19" s="50"/>
      <c r="AAR19" s="50"/>
      <c r="AAS19" s="50"/>
      <c r="AAT19" s="50"/>
      <c r="AAU19" s="50"/>
      <c r="AAV19" s="50"/>
      <c r="AAW19" s="50"/>
      <c r="AAX19" s="50"/>
      <c r="AAY19" s="50"/>
      <c r="AAZ19" s="50"/>
      <c r="ABA19" s="50"/>
      <c r="ABB19" s="50"/>
      <c r="ABC19" s="50"/>
      <c r="ABD19" s="50"/>
      <c r="ABE19" s="50"/>
      <c r="ABF19" s="50"/>
      <c r="ABG19" s="50"/>
      <c r="ABH19" s="50"/>
      <c r="ABI19" s="50"/>
      <c r="ABJ19" s="50"/>
      <c r="ABK19" s="50"/>
      <c r="ABL19" s="50"/>
      <c r="ABM19" s="50"/>
      <c r="ABN19" s="50"/>
      <c r="ABO19" s="50"/>
      <c r="ABP19" s="50"/>
      <c r="ABQ19" s="50"/>
      <c r="ABR19" s="50"/>
      <c r="ABS19" s="50"/>
      <c r="ABT19" s="50"/>
      <c r="ABU19" s="50"/>
      <c r="ABV19" s="50"/>
      <c r="ABW19" s="50"/>
      <c r="ABX19" s="50"/>
      <c r="ABY19" s="50"/>
      <c r="ABZ19" s="50"/>
      <c r="ACA19" s="50"/>
      <c r="ACB19" s="50"/>
      <c r="ACC19" s="50"/>
      <c r="ACD19" s="50"/>
      <c r="ACE19" s="50"/>
      <c r="ACF19" s="50"/>
      <c r="ACG19" s="50"/>
      <c r="ACH19" s="50"/>
      <c r="ACI19" s="50"/>
      <c r="ACJ19" s="50"/>
      <c r="ACK19" s="50"/>
      <c r="ACL19" s="50"/>
      <c r="ACM19" s="50"/>
      <c r="ACN19" s="50"/>
      <c r="ACO19" s="50"/>
      <c r="ACP19" s="50"/>
      <c r="ACQ19" s="50"/>
      <c r="ACR19" s="50"/>
      <c r="ACS19" s="50"/>
      <c r="ACT19" s="50"/>
      <c r="ACU19" s="50"/>
      <c r="ACV19" s="50"/>
      <c r="ACW19" s="50"/>
      <c r="ACX19" s="50"/>
      <c r="ACY19" s="50"/>
      <c r="ACZ19" s="50"/>
      <c r="ADA19" s="50"/>
      <c r="ADB19" s="50"/>
      <c r="ADC19" s="50"/>
      <c r="ADD19" s="50"/>
      <c r="ADE19" s="50"/>
      <c r="ADF19" s="50"/>
      <c r="ADG19" s="50"/>
      <c r="ADH19" s="50"/>
      <c r="ADI19" s="50"/>
      <c r="ADJ19" s="50"/>
      <c r="ADK19" s="50"/>
      <c r="ADL19" s="50"/>
      <c r="ADM19" s="50"/>
      <c r="ADN19" s="50"/>
      <c r="ADO19" s="50"/>
      <c r="ADP19" s="50"/>
      <c r="ADQ19" s="50"/>
      <c r="ADR19" s="50"/>
      <c r="ADS19" s="50"/>
      <c r="ADT19" s="50"/>
      <c r="ADU19" s="50"/>
      <c r="ADV19" s="50"/>
      <c r="ADW19" s="50"/>
      <c r="ADX19" s="50"/>
      <c r="ADY19" s="50"/>
      <c r="ADZ19" s="50"/>
      <c r="AEA19" s="50"/>
      <c r="AEB19" s="50"/>
      <c r="AEC19" s="50"/>
      <c r="AED19" s="50"/>
      <c r="AEE19" s="50"/>
      <c r="AEF19" s="50"/>
      <c r="AEG19" s="50"/>
      <c r="AEH19" s="50"/>
      <c r="AEI19" s="50"/>
      <c r="AEJ19" s="50"/>
      <c r="AEK19" s="50"/>
      <c r="AEL19" s="50"/>
      <c r="AEM19" s="50"/>
      <c r="AEN19" s="50"/>
      <c r="AEO19" s="50"/>
      <c r="AEP19" s="50"/>
      <c r="AEQ19" s="50"/>
      <c r="AER19" s="50"/>
      <c r="AES19" s="50"/>
      <c r="AET19" s="50"/>
      <c r="AEU19" s="50"/>
      <c r="AEV19" s="50"/>
      <c r="AEW19" s="50"/>
      <c r="AEX19" s="50"/>
      <c r="AEY19" s="50"/>
      <c r="AEZ19" s="50"/>
      <c r="AFA19" s="50"/>
      <c r="AFB19" s="50"/>
      <c r="AFC19" s="50"/>
      <c r="AFD19" s="50"/>
      <c r="AFE19" s="50"/>
      <c r="AFF19" s="50"/>
      <c r="AFG19" s="50"/>
      <c r="AFH19" s="50"/>
      <c r="AFI19" s="50"/>
      <c r="AFJ19" s="50"/>
      <c r="AFK19" s="50"/>
      <c r="AFL19" s="50"/>
      <c r="AFM19" s="50"/>
      <c r="AFN19" s="50"/>
      <c r="AFO19" s="50"/>
      <c r="AFP19" s="50"/>
      <c r="AFQ19" s="50"/>
      <c r="AFR19" s="50"/>
      <c r="AFS19" s="50"/>
      <c r="AFT19" s="50"/>
      <c r="AFU19" s="50"/>
      <c r="AFV19" s="50"/>
      <c r="AFW19" s="50"/>
      <c r="AFX19" s="50"/>
      <c r="AFY19" s="50"/>
      <c r="AFZ19" s="50"/>
      <c r="AGA19" s="50"/>
      <c r="AGB19" s="50"/>
      <c r="AGC19" s="50"/>
      <c r="AGD19" s="50"/>
      <c r="AGE19" s="50"/>
      <c r="AGF19" s="50"/>
      <c r="AGG19" s="50"/>
      <c r="AGH19" s="50"/>
      <c r="AGI19" s="50"/>
      <c r="AGJ19" s="50"/>
      <c r="AGK19" s="50"/>
      <c r="AGL19" s="50"/>
      <c r="AGM19" s="50"/>
      <c r="AGN19" s="50"/>
      <c r="AGO19" s="50"/>
      <c r="AGP19" s="50"/>
      <c r="AGQ19" s="50"/>
      <c r="AGR19" s="50"/>
      <c r="AGS19" s="50"/>
      <c r="AGT19" s="50"/>
      <c r="AGU19" s="50"/>
      <c r="AGV19" s="50"/>
      <c r="AGW19" s="50"/>
      <c r="AGX19" s="50"/>
      <c r="AGY19" s="50"/>
      <c r="AGZ19" s="50"/>
      <c r="AHA19" s="50"/>
      <c r="AHB19" s="50"/>
      <c r="AHC19" s="50"/>
      <c r="AHD19" s="50"/>
      <c r="AHE19" s="50"/>
      <c r="AHF19" s="50"/>
      <c r="AHG19" s="50"/>
      <c r="AHH19" s="50"/>
      <c r="AHI19" s="50"/>
      <c r="AHJ19" s="50"/>
      <c r="AHK19" s="50"/>
      <c r="AHL19" s="50"/>
      <c r="AHM19" s="50"/>
      <c r="AHN19" s="50"/>
      <c r="AHO19" s="50"/>
      <c r="AHP19" s="50"/>
      <c r="AHQ19" s="50"/>
      <c r="AHR19" s="50"/>
      <c r="AHS19" s="50"/>
      <c r="AHT19" s="50"/>
      <c r="AHU19" s="50"/>
      <c r="AHV19" s="50"/>
      <c r="AHW19" s="50"/>
      <c r="AHX19" s="50"/>
      <c r="AHY19" s="50"/>
      <c r="AHZ19" s="50"/>
      <c r="AIA19" s="50"/>
      <c r="AIB19" s="50"/>
      <c r="AIC19" s="50"/>
      <c r="AID19" s="50"/>
      <c r="AIE19" s="50"/>
      <c r="AIF19" s="50"/>
      <c r="AIG19" s="50"/>
      <c r="AIH19" s="50"/>
      <c r="AII19" s="50"/>
      <c r="AIJ19" s="50"/>
      <c r="AIK19" s="50"/>
      <c r="AIL19" s="50"/>
      <c r="AIM19" s="50"/>
      <c r="AIN19" s="50"/>
      <c r="AIO19" s="50"/>
      <c r="AIP19" s="50"/>
      <c r="AIQ19" s="50"/>
      <c r="AIR19" s="50"/>
      <c r="AIS19" s="50"/>
      <c r="AIT19" s="50"/>
      <c r="AIU19" s="50"/>
      <c r="AIV19" s="50"/>
      <c r="AIW19" s="50"/>
      <c r="AIX19" s="50"/>
      <c r="AIY19" s="50"/>
      <c r="AIZ19" s="50"/>
      <c r="AJA19" s="50"/>
      <c r="AJB19" s="50"/>
      <c r="AJC19" s="50"/>
      <c r="AJD19" s="50"/>
      <c r="AJE19" s="50"/>
      <c r="AJF19" s="50"/>
      <c r="AJG19" s="50"/>
      <c r="AJH19" s="50"/>
      <c r="AJI19" s="50"/>
      <c r="AJJ19" s="50"/>
      <c r="AJK19" s="50"/>
      <c r="AJL19" s="50"/>
      <c r="AJM19" s="50"/>
      <c r="AJN19" s="50"/>
      <c r="AJO19" s="50"/>
      <c r="AJP19" s="50"/>
      <c r="AJQ19" s="50"/>
      <c r="AJR19" s="50"/>
      <c r="AJS19" s="50"/>
      <c r="AJT19" s="50"/>
      <c r="AJU19" s="50"/>
      <c r="AJV19" s="50"/>
      <c r="AJW19" s="50"/>
      <c r="AJX19" s="50"/>
      <c r="AJY19" s="50"/>
      <c r="AJZ19" s="50"/>
      <c r="AKA19" s="50"/>
      <c r="AKB19" s="50"/>
      <c r="AKC19" s="50"/>
      <c r="AKD19" s="50"/>
      <c r="AKE19" s="50"/>
      <c r="AKF19" s="50"/>
      <c r="AKG19" s="50"/>
      <c r="AKH19" s="50"/>
      <c r="AKI19" s="50"/>
      <c r="AKJ19" s="50"/>
      <c r="AKK19" s="50"/>
      <c r="AKL19" s="50"/>
      <c r="AKM19" s="50"/>
      <c r="AKN19" s="50"/>
      <c r="AKO19" s="50"/>
      <c r="AKP19" s="50"/>
      <c r="AKQ19" s="50"/>
      <c r="AKR19" s="50"/>
      <c r="AKS19" s="50"/>
      <c r="AKT19" s="50"/>
      <c r="AKU19" s="50"/>
      <c r="AKV19" s="50"/>
      <c r="AKW19" s="50"/>
      <c r="AKX19" s="50"/>
      <c r="AKY19" s="50"/>
      <c r="AKZ19" s="50"/>
      <c r="ALA19" s="50"/>
      <c r="ALB19" s="50"/>
      <c r="ALC19" s="50"/>
      <c r="ALD19" s="50"/>
      <c r="ALE19" s="50"/>
      <c r="ALF19" s="50"/>
      <c r="ALG19" s="50"/>
      <c r="ALH19" s="50"/>
      <c r="ALI19" s="50"/>
      <c r="ALJ19" s="50"/>
      <c r="ALK19" s="50"/>
      <c r="ALL19" s="50"/>
      <c r="ALM19" s="50"/>
      <c r="ALN19" s="50"/>
      <c r="ALO19" s="50"/>
      <c r="ALP19" s="50"/>
      <c r="ALQ19" s="50"/>
      <c r="ALR19" s="50"/>
      <c r="ALS19" s="50"/>
      <c r="ALT19" s="50"/>
      <c r="ALU19" s="50"/>
      <c r="ALV19" s="50"/>
      <c r="ALW19" s="50"/>
      <c r="ALX19" s="50"/>
      <c r="ALY19" s="50"/>
      <c r="ALZ19" s="50"/>
      <c r="AMA19" s="50"/>
      <c r="AMB19" s="50"/>
      <c r="AMC19" s="50"/>
      <c r="AMD19" s="50"/>
      <c r="AME19" s="50"/>
      <c r="AMF19" s="50"/>
      <c r="AMG19" s="50"/>
      <c r="AMH19" s="50"/>
      <c r="AMI19" s="50"/>
      <c r="AMJ19" s="50"/>
      <c r="AMK19" s="50"/>
    </row>
    <row r="20" spans="1:1025" x14ac:dyDescent="0.3">
      <c r="A20" s="104" t="s">
        <v>383</v>
      </c>
      <c r="B20" s="41">
        <v>121.94</v>
      </c>
      <c r="C20" s="41">
        <v>229.45</v>
      </c>
      <c r="D20" s="41">
        <v>74.34</v>
      </c>
      <c r="E20" s="41">
        <v>425.73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  <c r="ZY20" s="50"/>
      <c r="ZZ20" s="50"/>
      <c r="AAA20" s="50"/>
      <c r="AAB20" s="50"/>
      <c r="AAC20" s="50"/>
      <c r="AAD20" s="50"/>
      <c r="AAE20" s="50"/>
      <c r="AAF20" s="50"/>
      <c r="AAG20" s="50"/>
      <c r="AAH20" s="50"/>
      <c r="AAI20" s="50"/>
      <c r="AAJ20" s="50"/>
      <c r="AAK20" s="50"/>
      <c r="AAL20" s="50"/>
      <c r="AAM20" s="50"/>
      <c r="AAN20" s="50"/>
      <c r="AAO20" s="50"/>
      <c r="AAP20" s="50"/>
      <c r="AAQ20" s="50"/>
      <c r="AAR20" s="50"/>
      <c r="AAS20" s="50"/>
      <c r="AAT20" s="50"/>
      <c r="AAU20" s="50"/>
      <c r="AAV20" s="50"/>
      <c r="AAW20" s="50"/>
      <c r="AAX20" s="50"/>
      <c r="AAY20" s="50"/>
      <c r="AAZ20" s="50"/>
      <c r="ABA20" s="50"/>
      <c r="ABB20" s="50"/>
      <c r="ABC20" s="50"/>
      <c r="ABD20" s="50"/>
      <c r="ABE20" s="50"/>
      <c r="ABF20" s="50"/>
      <c r="ABG20" s="50"/>
      <c r="ABH20" s="50"/>
      <c r="ABI20" s="50"/>
      <c r="ABJ20" s="50"/>
      <c r="ABK20" s="50"/>
      <c r="ABL20" s="50"/>
      <c r="ABM20" s="50"/>
      <c r="ABN20" s="50"/>
      <c r="ABO20" s="50"/>
      <c r="ABP20" s="50"/>
      <c r="ABQ20" s="50"/>
      <c r="ABR20" s="50"/>
      <c r="ABS20" s="50"/>
      <c r="ABT20" s="50"/>
      <c r="ABU20" s="50"/>
      <c r="ABV20" s="50"/>
      <c r="ABW20" s="50"/>
      <c r="ABX20" s="50"/>
      <c r="ABY20" s="50"/>
      <c r="ABZ20" s="50"/>
      <c r="ACA20" s="50"/>
      <c r="ACB20" s="50"/>
      <c r="ACC20" s="50"/>
      <c r="ACD20" s="50"/>
      <c r="ACE20" s="50"/>
      <c r="ACF20" s="50"/>
      <c r="ACG20" s="50"/>
      <c r="ACH20" s="50"/>
      <c r="ACI20" s="50"/>
      <c r="ACJ20" s="50"/>
      <c r="ACK20" s="50"/>
      <c r="ACL20" s="50"/>
      <c r="ACM20" s="50"/>
      <c r="ACN20" s="50"/>
      <c r="ACO20" s="50"/>
      <c r="ACP20" s="50"/>
      <c r="ACQ20" s="50"/>
      <c r="ACR20" s="50"/>
      <c r="ACS20" s="50"/>
      <c r="ACT20" s="50"/>
      <c r="ACU20" s="50"/>
      <c r="ACV20" s="50"/>
      <c r="ACW20" s="50"/>
      <c r="ACX20" s="50"/>
      <c r="ACY20" s="50"/>
      <c r="ACZ20" s="50"/>
      <c r="ADA20" s="50"/>
      <c r="ADB20" s="50"/>
      <c r="ADC20" s="50"/>
      <c r="ADD20" s="50"/>
      <c r="ADE20" s="50"/>
      <c r="ADF20" s="50"/>
      <c r="ADG20" s="50"/>
      <c r="ADH20" s="50"/>
      <c r="ADI20" s="50"/>
      <c r="ADJ20" s="50"/>
      <c r="ADK20" s="50"/>
      <c r="ADL20" s="50"/>
      <c r="ADM20" s="50"/>
      <c r="ADN20" s="50"/>
      <c r="ADO20" s="50"/>
      <c r="ADP20" s="50"/>
      <c r="ADQ20" s="50"/>
      <c r="ADR20" s="50"/>
      <c r="ADS20" s="50"/>
      <c r="ADT20" s="50"/>
      <c r="ADU20" s="50"/>
      <c r="ADV20" s="50"/>
      <c r="ADW20" s="50"/>
      <c r="ADX20" s="50"/>
      <c r="ADY20" s="50"/>
      <c r="ADZ20" s="50"/>
      <c r="AEA20" s="50"/>
      <c r="AEB20" s="50"/>
      <c r="AEC20" s="50"/>
      <c r="AED20" s="50"/>
      <c r="AEE20" s="50"/>
      <c r="AEF20" s="50"/>
      <c r="AEG20" s="50"/>
      <c r="AEH20" s="50"/>
      <c r="AEI20" s="50"/>
      <c r="AEJ20" s="50"/>
      <c r="AEK20" s="50"/>
      <c r="AEL20" s="50"/>
      <c r="AEM20" s="50"/>
      <c r="AEN20" s="50"/>
      <c r="AEO20" s="50"/>
      <c r="AEP20" s="50"/>
      <c r="AEQ20" s="50"/>
      <c r="AER20" s="50"/>
      <c r="AES20" s="50"/>
      <c r="AET20" s="50"/>
      <c r="AEU20" s="50"/>
      <c r="AEV20" s="50"/>
      <c r="AEW20" s="50"/>
      <c r="AEX20" s="50"/>
      <c r="AEY20" s="50"/>
      <c r="AEZ20" s="50"/>
      <c r="AFA20" s="50"/>
      <c r="AFB20" s="50"/>
      <c r="AFC20" s="50"/>
      <c r="AFD20" s="50"/>
      <c r="AFE20" s="50"/>
      <c r="AFF20" s="50"/>
      <c r="AFG20" s="50"/>
      <c r="AFH20" s="50"/>
      <c r="AFI20" s="50"/>
      <c r="AFJ20" s="50"/>
      <c r="AFK20" s="50"/>
      <c r="AFL20" s="50"/>
      <c r="AFM20" s="50"/>
      <c r="AFN20" s="50"/>
      <c r="AFO20" s="50"/>
      <c r="AFP20" s="50"/>
      <c r="AFQ20" s="50"/>
      <c r="AFR20" s="50"/>
      <c r="AFS20" s="50"/>
      <c r="AFT20" s="50"/>
      <c r="AFU20" s="50"/>
      <c r="AFV20" s="50"/>
      <c r="AFW20" s="50"/>
      <c r="AFX20" s="50"/>
      <c r="AFY20" s="50"/>
      <c r="AFZ20" s="50"/>
      <c r="AGA20" s="50"/>
      <c r="AGB20" s="50"/>
      <c r="AGC20" s="50"/>
      <c r="AGD20" s="50"/>
      <c r="AGE20" s="50"/>
      <c r="AGF20" s="50"/>
      <c r="AGG20" s="50"/>
      <c r="AGH20" s="50"/>
      <c r="AGI20" s="50"/>
      <c r="AGJ20" s="50"/>
      <c r="AGK20" s="50"/>
      <c r="AGL20" s="50"/>
      <c r="AGM20" s="50"/>
      <c r="AGN20" s="50"/>
      <c r="AGO20" s="50"/>
      <c r="AGP20" s="50"/>
      <c r="AGQ20" s="50"/>
      <c r="AGR20" s="50"/>
      <c r="AGS20" s="50"/>
      <c r="AGT20" s="50"/>
      <c r="AGU20" s="50"/>
      <c r="AGV20" s="50"/>
      <c r="AGW20" s="50"/>
      <c r="AGX20" s="50"/>
      <c r="AGY20" s="50"/>
      <c r="AGZ20" s="50"/>
      <c r="AHA20" s="50"/>
      <c r="AHB20" s="50"/>
      <c r="AHC20" s="50"/>
      <c r="AHD20" s="50"/>
      <c r="AHE20" s="50"/>
      <c r="AHF20" s="50"/>
      <c r="AHG20" s="50"/>
      <c r="AHH20" s="50"/>
      <c r="AHI20" s="50"/>
      <c r="AHJ20" s="50"/>
      <c r="AHK20" s="50"/>
      <c r="AHL20" s="50"/>
      <c r="AHM20" s="50"/>
      <c r="AHN20" s="50"/>
      <c r="AHO20" s="50"/>
      <c r="AHP20" s="50"/>
      <c r="AHQ20" s="50"/>
      <c r="AHR20" s="50"/>
      <c r="AHS20" s="50"/>
      <c r="AHT20" s="50"/>
      <c r="AHU20" s="50"/>
      <c r="AHV20" s="50"/>
      <c r="AHW20" s="50"/>
      <c r="AHX20" s="50"/>
      <c r="AHY20" s="50"/>
      <c r="AHZ20" s="50"/>
      <c r="AIA20" s="50"/>
      <c r="AIB20" s="50"/>
      <c r="AIC20" s="50"/>
      <c r="AID20" s="50"/>
      <c r="AIE20" s="50"/>
      <c r="AIF20" s="50"/>
      <c r="AIG20" s="50"/>
      <c r="AIH20" s="50"/>
      <c r="AII20" s="50"/>
      <c r="AIJ20" s="50"/>
      <c r="AIK20" s="50"/>
      <c r="AIL20" s="50"/>
      <c r="AIM20" s="50"/>
      <c r="AIN20" s="50"/>
      <c r="AIO20" s="50"/>
      <c r="AIP20" s="50"/>
      <c r="AIQ20" s="50"/>
      <c r="AIR20" s="50"/>
      <c r="AIS20" s="50"/>
      <c r="AIT20" s="50"/>
      <c r="AIU20" s="50"/>
      <c r="AIV20" s="50"/>
      <c r="AIW20" s="50"/>
      <c r="AIX20" s="50"/>
      <c r="AIY20" s="50"/>
      <c r="AIZ20" s="50"/>
      <c r="AJA20" s="50"/>
      <c r="AJB20" s="50"/>
      <c r="AJC20" s="50"/>
      <c r="AJD20" s="50"/>
      <c r="AJE20" s="50"/>
      <c r="AJF20" s="50"/>
      <c r="AJG20" s="50"/>
      <c r="AJH20" s="50"/>
      <c r="AJI20" s="50"/>
      <c r="AJJ20" s="50"/>
      <c r="AJK20" s="50"/>
      <c r="AJL20" s="50"/>
      <c r="AJM20" s="50"/>
      <c r="AJN20" s="50"/>
      <c r="AJO20" s="50"/>
      <c r="AJP20" s="50"/>
      <c r="AJQ20" s="50"/>
      <c r="AJR20" s="50"/>
      <c r="AJS20" s="50"/>
      <c r="AJT20" s="50"/>
      <c r="AJU20" s="50"/>
      <c r="AJV20" s="50"/>
      <c r="AJW20" s="50"/>
      <c r="AJX20" s="50"/>
      <c r="AJY20" s="50"/>
      <c r="AJZ20" s="50"/>
      <c r="AKA20" s="50"/>
      <c r="AKB20" s="50"/>
      <c r="AKC20" s="50"/>
      <c r="AKD20" s="50"/>
      <c r="AKE20" s="50"/>
      <c r="AKF20" s="50"/>
      <c r="AKG20" s="50"/>
      <c r="AKH20" s="50"/>
      <c r="AKI20" s="50"/>
      <c r="AKJ20" s="50"/>
      <c r="AKK20" s="50"/>
      <c r="AKL20" s="50"/>
      <c r="AKM20" s="50"/>
      <c r="AKN20" s="50"/>
      <c r="AKO20" s="50"/>
      <c r="AKP20" s="50"/>
      <c r="AKQ20" s="50"/>
      <c r="AKR20" s="50"/>
      <c r="AKS20" s="50"/>
      <c r="AKT20" s="50"/>
      <c r="AKU20" s="50"/>
      <c r="AKV20" s="50"/>
      <c r="AKW20" s="50"/>
      <c r="AKX20" s="50"/>
      <c r="AKY20" s="50"/>
      <c r="AKZ20" s="50"/>
      <c r="ALA20" s="50"/>
      <c r="ALB20" s="50"/>
      <c r="ALC20" s="50"/>
      <c r="ALD20" s="50"/>
      <c r="ALE20" s="50"/>
      <c r="ALF20" s="50"/>
      <c r="ALG20" s="50"/>
      <c r="ALH20" s="50"/>
      <c r="ALI20" s="50"/>
      <c r="ALJ20" s="50"/>
      <c r="ALK20" s="50"/>
      <c r="ALL20" s="50"/>
      <c r="ALM20" s="50"/>
      <c r="ALN20" s="50"/>
      <c r="ALO20" s="50"/>
      <c r="ALP20" s="50"/>
      <c r="ALQ20" s="50"/>
      <c r="ALR20" s="50"/>
      <c r="ALS20" s="50"/>
      <c r="ALT20" s="50"/>
      <c r="ALU20" s="50"/>
      <c r="ALV20" s="50"/>
      <c r="ALW20" s="50"/>
      <c r="ALX20" s="50"/>
      <c r="ALY20" s="50"/>
      <c r="ALZ20" s="50"/>
      <c r="AMA20" s="50"/>
      <c r="AMB20" s="50"/>
      <c r="AMC20" s="50"/>
      <c r="AMD20" s="50"/>
      <c r="AME20" s="50"/>
      <c r="AMF20" s="50"/>
      <c r="AMG20" s="50"/>
      <c r="AMH20" s="50"/>
      <c r="AMI20" s="50"/>
      <c r="AMJ20" s="50"/>
      <c r="AMK20" s="50"/>
    </row>
    <row r="21" spans="1:1025" x14ac:dyDescent="0.3">
      <c r="A21" s="104" t="s">
        <v>384</v>
      </c>
      <c r="B21" s="41">
        <v>219.11</v>
      </c>
      <c r="C21" s="41">
        <v>245.9</v>
      </c>
      <c r="D21" s="41">
        <v>123.58</v>
      </c>
      <c r="E21" s="41">
        <v>588.59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  <c r="ABK21" s="50"/>
      <c r="ABL21" s="50"/>
      <c r="ABM21" s="50"/>
      <c r="ABN21" s="50"/>
      <c r="ABO21" s="50"/>
      <c r="ABP21" s="50"/>
      <c r="ABQ21" s="50"/>
      <c r="ABR21" s="50"/>
      <c r="ABS21" s="50"/>
      <c r="ABT21" s="50"/>
      <c r="ABU21" s="50"/>
      <c r="ABV21" s="50"/>
      <c r="ABW21" s="50"/>
      <c r="ABX21" s="50"/>
      <c r="ABY21" s="50"/>
      <c r="ABZ21" s="50"/>
      <c r="ACA21" s="50"/>
      <c r="ACB21" s="50"/>
      <c r="ACC21" s="50"/>
      <c r="ACD21" s="50"/>
      <c r="ACE21" s="50"/>
      <c r="ACF21" s="50"/>
      <c r="ACG21" s="50"/>
      <c r="ACH21" s="50"/>
      <c r="ACI21" s="50"/>
      <c r="ACJ21" s="50"/>
      <c r="ACK21" s="50"/>
      <c r="ACL21" s="50"/>
      <c r="ACM21" s="50"/>
      <c r="ACN21" s="50"/>
      <c r="ACO21" s="50"/>
      <c r="ACP21" s="50"/>
      <c r="ACQ21" s="50"/>
      <c r="ACR21" s="50"/>
      <c r="ACS21" s="50"/>
      <c r="ACT21" s="50"/>
      <c r="ACU21" s="50"/>
      <c r="ACV21" s="50"/>
      <c r="ACW21" s="50"/>
      <c r="ACX21" s="50"/>
      <c r="ACY21" s="50"/>
      <c r="ACZ21" s="50"/>
      <c r="ADA21" s="50"/>
      <c r="ADB21" s="50"/>
      <c r="ADC21" s="50"/>
      <c r="ADD21" s="50"/>
      <c r="ADE21" s="50"/>
      <c r="ADF21" s="50"/>
      <c r="ADG21" s="50"/>
      <c r="ADH21" s="50"/>
      <c r="ADI21" s="50"/>
      <c r="ADJ21" s="50"/>
      <c r="ADK21" s="50"/>
      <c r="ADL21" s="50"/>
      <c r="ADM21" s="50"/>
      <c r="ADN21" s="50"/>
      <c r="ADO21" s="50"/>
      <c r="ADP21" s="50"/>
      <c r="ADQ21" s="50"/>
      <c r="ADR21" s="50"/>
      <c r="ADS21" s="50"/>
      <c r="ADT21" s="50"/>
      <c r="ADU21" s="50"/>
      <c r="ADV21" s="50"/>
      <c r="ADW21" s="50"/>
      <c r="ADX21" s="50"/>
      <c r="ADY21" s="50"/>
      <c r="ADZ21" s="50"/>
      <c r="AEA21" s="50"/>
      <c r="AEB21" s="50"/>
      <c r="AEC21" s="50"/>
      <c r="AED21" s="50"/>
      <c r="AEE21" s="50"/>
      <c r="AEF21" s="50"/>
      <c r="AEG21" s="50"/>
      <c r="AEH21" s="50"/>
      <c r="AEI21" s="50"/>
      <c r="AEJ21" s="50"/>
      <c r="AEK21" s="50"/>
      <c r="AEL21" s="50"/>
      <c r="AEM21" s="50"/>
      <c r="AEN21" s="50"/>
      <c r="AEO21" s="50"/>
      <c r="AEP21" s="50"/>
      <c r="AEQ21" s="50"/>
      <c r="AER21" s="50"/>
      <c r="AES21" s="50"/>
      <c r="AET21" s="50"/>
      <c r="AEU21" s="50"/>
      <c r="AEV21" s="50"/>
      <c r="AEW21" s="50"/>
      <c r="AEX21" s="50"/>
      <c r="AEY21" s="50"/>
      <c r="AEZ21" s="50"/>
      <c r="AFA21" s="50"/>
      <c r="AFB21" s="50"/>
      <c r="AFC21" s="50"/>
      <c r="AFD21" s="50"/>
      <c r="AFE21" s="50"/>
      <c r="AFF21" s="50"/>
      <c r="AFG21" s="50"/>
      <c r="AFH21" s="50"/>
      <c r="AFI21" s="50"/>
      <c r="AFJ21" s="50"/>
      <c r="AFK21" s="50"/>
      <c r="AFL21" s="50"/>
      <c r="AFM21" s="50"/>
      <c r="AFN21" s="50"/>
      <c r="AFO21" s="50"/>
      <c r="AFP21" s="50"/>
      <c r="AFQ21" s="50"/>
      <c r="AFR21" s="50"/>
      <c r="AFS21" s="50"/>
      <c r="AFT21" s="50"/>
      <c r="AFU21" s="50"/>
      <c r="AFV21" s="50"/>
      <c r="AFW21" s="50"/>
      <c r="AFX21" s="50"/>
      <c r="AFY21" s="50"/>
      <c r="AFZ21" s="50"/>
      <c r="AGA21" s="50"/>
      <c r="AGB21" s="50"/>
      <c r="AGC21" s="50"/>
      <c r="AGD21" s="50"/>
      <c r="AGE21" s="50"/>
      <c r="AGF21" s="50"/>
      <c r="AGG21" s="50"/>
      <c r="AGH21" s="50"/>
      <c r="AGI21" s="50"/>
      <c r="AGJ21" s="50"/>
      <c r="AGK21" s="50"/>
      <c r="AGL21" s="50"/>
      <c r="AGM21" s="50"/>
      <c r="AGN21" s="50"/>
      <c r="AGO21" s="50"/>
      <c r="AGP21" s="50"/>
      <c r="AGQ21" s="50"/>
      <c r="AGR21" s="50"/>
      <c r="AGS21" s="50"/>
      <c r="AGT21" s="50"/>
      <c r="AGU21" s="50"/>
      <c r="AGV21" s="50"/>
      <c r="AGW21" s="50"/>
      <c r="AGX21" s="50"/>
      <c r="AGY21" s="50"/>
      <c r="AGZ21" s="50"/>
      <c r="AHA21" s="50"/>
      <c r="AHB21" s="50"/>
      <c r="AHC21" s="50"/>
      <c r="AHD21" s="50"/>
      <c r="AHE21" s="50"/>
      <c r="AHF21" s="50"/>
      <c r="AHG21" s="50"/>
      <c r="AHH21" s="50"/>
      <c r="AHI21" s="50"/>
      <c r="AHJ21" s="50"/>
      <c r="AHK21" s="50"/>
      <c r="AHL21" s="50"/>
      <c r="AHM21" s="50"/>
      <c r="AHN21" s="50"/>
      <c r="AHO21" s="50"/>
      <c r="AHP21" s="50"/>
      <c r="AHQ21" s="50"/>
      <c r="AHR21" s="50"/>
      <c r="AHS21" s="50"/>
      <c r="AHT21" s="50"/>
      <c r="AHU21" s="50"/>
      <c r="AHV21" s="50"/>
      <c r="AHW21" s="50"/>
      <c r="AHX21" s="50"/>
      <c r="AHY21" s="50"/>
      <c r="AHZ21" s="50"/>
      <c r="AIA21" s="50"/>
      <c r="AIB21" s="50"/>
      <c r="AIC21" s="50"/>
      <c r="AID21" s="50"/>
      <c r="AIE21" s="50"/>
      <c r="AIF21" s="50"/>
      <c r="AIG21" s="50"/>
      <c r="AIH21" s="50"/>
      <c r="AII21" s="50"/>
      <c r="AIJ21" s="50"/>
      <c r="AIK21" s="50"/>
      <c r="AIL21" s="50"/>
      <c r="AIM21" s="50"/>
      <c r="AIN21" s="50"/>
      <c r="AIO21" s="50"/>
      <c r="AIP21" s="50"/>
      <c r="AIQ21" s="50"/>
      <c r="AIR21" s="50"/>
      <c r="AIS21" s="50"/>
      <c r="AIT21" s="50"/>
      <c r="AIU21" s="50"/>
      <c r="AIV21" s="50"/>
      <c r="AIW21" s="50"/>
      <c r="AIX21" s="50"/>
      <c r="AIY21" s="50"/>
      <c r="AIZ21" s="50"/>
      <c r="AJA21" s="50"/>
      <c r="AJB21" s="50"/>
      <c r="AJC21" s="50"/>
      <c r="AJD21" s="50"/>
      <c r="AJE21" s="50"/>
      <c r="AJF21" s="50"/>
      <c r="AJG21" s="50"/>
      <c r="AJH21" s="50"/>
      <c r="AJI21" s="50"/>
      <c r="AJJ21" s="50"/>
      <c r="AJK21" s="50"/>
      <c r="AJL21" s="50"/>
      <c r="AJM21" s="50"/>
      <c r="AJN21" s="50"/>
      <c r="AJO21" s="50"/>
      <c r="AJP21" s="50"/>
      <c r="AJQ21" s="50"/>
      <c r="AJR21" s="50"/>
      <c r="AJS21" s="50"/>
      <c r="AJT21" s="50"/>
      <c r="AJU21" s="50"/>
      <c r="AJV21" s="50"/>
      <c r="AJW21" s="50"/>
      <c r="AJX21" s="50"/>
      <c r="AJY21" s="50"/>
      <c r="AJZ21" s="50"/>
      <c r="AKA21" s="50"/>
      <c r="AKB21" s="50"/>
      <c r="AKC21" s="50"/>
      <c r="AKD21" s="50"/>
      <c r="AKE21" s="50"/>
      <c r="AKF21" s="50"/>
      <c r="AKG21" s="50"/>
      <c r="AKH21" s="50"/>
      <c r="AKI21" s="50"/>
      <c r="AKJ21" s="50"/>
      <c r="AKK21" s="50"/>
      <c r="AKL21" s="50"/>
      <c r="AKM21" s="50"/>
      <c r="AKN21" s="50"/>
      <c r="AKO21" s="50"/>
      <c r="AKP21" s="50"/>
      <c r="AKQ21" s="50"/>
      <c r="AKR21" s="50"/>
      <c r="AKS21" s="50"/>
      <c r="AKT21" s="50"/>
      <c r="AKU21" s="50"/>
      <c r="AKV21" s="50"/>
      <c r="AKW21" s="50"/>
      <c r="AKX21" s="50"/>
      <c r="AKY21" s="50"/>
      <c r="AKZ21" s="50"/>
      <c r="ALA21" s="50"/>
      <c r="ALB21" s="50"/>
      <c r="ALC21" s="50"/>
      <c r="ALD21" s="50"/>
      <c r="ALE21" s="50"/>
      <c r="ALF21" s="50"/>
      <c r="ALG21" s="50"/>
      <c r="ALH21" s="50"/>
      <c r="ALI21" s="50"/>
      <c r="ALJ21" s="50"/>
      <c r="ALK21" s="50"/>
      <c r="ALL21" s="50"/>
      <c r="ALM21" s="50"/>
      <c r="ALN21" s="50"/>
      <c r="ALO21" s="50"/>
      <c r="ALP21" s="50"/>
      <c r="ALQ21" s="50"/>
      <c r="ALR21" s="50"/>
      <c r="ALS21" s="50"/>
      <c r="ALT21" s="50"/>
      <c r="ALU21" s="50"/>
      <c r="ALV21" s="50"/>
      <c r="ALW21" s="50"/>
      <c r="ALX21" s="50"/>
      <c r="ALY21" s="50"/>
      <c r="ALZ21" s="50"/>
      <c r="AMA21" s="50"/>
      <c r="AMB21" s="50"/>
      <c r="AMC21" s="50"/>
      <c r="AMD21" s="50"/>
      <c r="AME21" s="50"/>
      <c r="AMF21" s="50"/>
      <c r="AMG21" s="50"/>
      <c r="AMH21" s="50"/>
      <c r="AMI21" s="50"/>
      <c r="AMJ21" s="50"/>
      <c r="AMK21" s="50"/>
    </row>
    <row r="22" spans="1:1025" x14ac:dyDescent="0.3">
      <c r="A22" s="104" t="s">
        <v>385</v>
      </c>
      <c r="B22" s="41">
        <v>125.45</v>
      </c>
      <c r="C22" s="41">
        <v>231.57</v>
      </c>
      <c r="D22" s="41">
        <v>85.46</v>
      </c>
      <c r="E22" s="41">
        <v>442.48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  <c r="NX22" s="50"/>
      <c r="NY22" s="50"/>
      <c r="NZ22" s="50"/>
      <c r="OA22" s="50"/>
      <c r="OB22" s="50"/>
      <c r="OC22" s="50"/>
      <c r="OD22" s="50"/>
      <c r="OE22" s="50"/>
      <c r="OF22" s="50"/>
      <c r="OG22" s="50"/>
      <c r="OH22" s="50"/>
      <c r="OI22" s="50"/>
      <c r="OJ22" s="50"/>
      <c r="OK22" s="50"/>
      <c r="OL22" s="50"/>
      <c r="OM22" s="50"/>
      <c r="ON22" s="50"/>
      <c r="OO22" s="50"/>
      <c r="OP22" s="50"/>
      <c r="OQ22" s="50"/>
      <c r="OR22" s="50"/>
      <c r="OS22" s="50"/>
      <c r="OT22" s="50"/>
      <c r="OU22" s="50"/>
      <c r="OV22" s="50"/>
      <c r="OW22" s="50"/>
      <c r="OX22" s="50"/>
      <c r="OY22" s="50"/>
      <c r="OZ22" s="50"/>
      <c r="PA22" s="50"/>
      <c r="PB22" s="50"/>
      <c r="PC22" s="50"/>
      <c r="PD22" s="50"/>
      <c r="PE22" s="50"/>
      <c r="PF22" s="50"/>
      <c r="PG22" s="50"/>
      <c r="PH22" s="50"/>
      <c r="PI22" s="50"/>
      <c r="PJ22" s="50"/>
      <c r="PK22" s="50"/>
      <c r="PL22" s="50"/>
      <c r="PM22" s="50"/>
      <c r="PN22" s="50"/>
      <c r="PO22" s="50"/>
      <c r="PP22" s="50"/>
      <c r="PQ22" s="50"/>
      <c r="PR22" s="50"/>
      <c r="PS22" s="50"/>
      <c r="PT22" s="50"/>
      <c r="PU22" s="50"/>
      <c r="PV22" s="50"/>
      <c r="PW22" s="50"/>
      <c r="PX22" s="50"/>
      <c r="PY22" s="50"/>
      <c r="PZ22" s="50"/>
      <c r="QA22" s="50"/>
      <c r="QB22" s="50"/>
      <c r="QC22" s="50"/>
      <c r="QD22" s="50"/>
      <c r="QE22" s="50"/>
      <c r="QF22" s="50"/>
      <c r="QG22" s="50"/>
      <c r="QH22" s="50"/>
      <c r="QI22" s="50"/>
      <c r="QJ22" s="50"/>
      <c r="QK22" s="50"/>
      <c r="QL22" s="50"/>
      <c r="QM22" s="50"/>
      <c r="QN22" s="50"/>
      <c r="QO22" s="50"/>
      <c r="QP22" s="50"/>
      <c r="QQ22" s="50"/>
      <c r="QR22" s="50"/>
      <c r="QS22" s="50"/>
      <c r="QT22" s="50"/>
      <c r="QU22" s="50"/>
      <c r="QV22" s="50"/>
      <c r="QW22" s="50"/>
      <c r="QX22" s="50"/>
      <c r="QY22" s="50"/>
      <c r="QZ22" s="50"/>
      <c r="RA22" s="50"/>
      <c r="RB22" s="50"/>
      <c r="RC22" s="50"/>
      <c r="RD22" s="50"/>
      <c r="RE22" s="50"/>
      <c r="RF22" s="50"/>
      <c r="RG22" s="50"/>
      <c r="RH22" s="50"/>
      <c r="RI22" s="50"/>
      <c r="RJ22" s="50"/>
      <c r="RK22" s="50"/>
      <c r="RL22" s="50"/>
      <c r="RM22" s="50"/>
      <c r="RN22" s="50"/>
      <c r="RO22" s="50"/>
      <c r="RP22" s="50"/>
      <c r="RQ22" s="50"/>
      <c r="RR22" s="50"/>
      <c r="RS22" s="50"/>
      <c r="RT22" s="50"/>
      <c r="RU22" s="50"/>
      <c r="RV22" s="50"/>
      <c r="RW22" s="50"/>
      <c r="RX22" s="50"/>
      <c r="RY22" s="50"/>
      <c r="RZ22" s="50"/>
      <c r="SA22" s="50"/>
      <c r="SB22" s="50"/>
      <c r="SC22" s="50"/>
      <c r="SD22" s="50"/>
      <c r="SE22" s="50"/>
      <c r="SF22" s="50"/>
      <c r="SG22" s="50"/>
      <c r="SH22" s="50"/>
      <c r="SI22" s="50"/>
      <c r="SJ22" s="50"/>
      <c r="SK22" s="50"/>
      <c r="SL22" s="50"/>
      <c r="SM22" s="50"/>
      <c r="SN22" s="50"/>
      <c r="SO22" s="50"/>
      <c r="SP22" s="50"/>
      <c r="SQ22" s="50"/>
      <c r="SR22" s="50"/>
      <c r="SS22" s="50"/>
      <c r="ST22" s="50"/>
      <c r="SU22" s="50"/>
      <c r="SV22" s="50"/>
      <c r="SW22" s="50"/>
      <c r="SX22" s="50"/>
      <c r="SY22" s="50"/>
      <c r="SZ22" s="50"/>
      <c r="TA22" s="50"/>
      <c r="TB22" s="50"/>
      <c r="TC22" s="50"/>
      <c r="TD22" s="50"/>
      <c r="TE22" s="50"/>
      <c r="TF22" s="50"/>
      <c r="TG22" s="50"/>
      <c r="TH22" s="50"/>
      <c r="TI22" s="50"/>
      <c r="TJ22" s="50"/>
      <c r="TK22" s="50"/>
      <c r="TL22" s="50"/>
      <c r="TM22" s="50"/>
      <c r="TN22" s="50"/>
      <c r="TO22" s="50"/>
      <c r="TP22" s="50"/>
      <c r="TQ22" s="50"/>
      <c r="TR22" s="50"/>
      <c r="TS22" s="50"/>
      <c r="TT22" s="50"/>
      <c r="TU22" s="50"/>
      <c r="TV22" s="50"/>
      <c r="TW22" s="50"/>
      <c r="TX22" s="50"/>
      <c r="TY22" s="50"/>
      <c r="TZ22" s="50"/>
      <c r="UA22" s="50"/>
      <c r="UB22" s="50"/>
      <c r="UC22" s="50"/>
      <c r="UD22" s="50"/>
      <c r="UE22" s="50"/>
      <c r="UF22" s="50"/>
      <c r="UG22" s="50"/>
      <c r="UH22" s="50"/>
      <c r="UI22" s="50"/>
      <c r="UJ22" s="50"/>
      <c r="UK22" s="50"/>
      <c r="UL22" s="50"/>
      <c r="UM22" s="50"/>
      <c r="UN22" s="50"/>
      <c r="UO22" s="50"/>
      <c r="UP22" s="50"/>
      <c r="UQ22" s="50"/>
      <c r="UR22" s="50"/>
      <c r="US22" s="50"/>
      <c r="UT22" s="50"/>
      <c r="UU22" s="50"/>
      <c r="UV22" s="50"/>
      <c r="UW22" s="50"/>
      <c r="UX22" s="50"/>
      <c r="UY22" s="50"/>
      <c r="UZ22" s="50"/>
      <c r="VA22" s="50"/>
      <c r="VB22" s="50"/>
      <c r="VC22" s="50"/>
      <c r="VD22" s="50"/>
      <c r="VE22" s="50"/>
      <c r="VF22" s="50"/>
      <c r="VG22" s="50"/>
      <c r="VH22" s="50"/>
      <c r="VI22" s="50"/>
      <c r="VJ22" s="50"/>
      <c r="VK22" s="50"/>
      <c r="VL22" s="50"/>
      <c r="VM22" s="50"/>
      <c r="VN22" s="50"/>
      <c r="VO22" s="50"/>
      <c r="VP22" s="50"/>
      <c r="VQ22" s="50"/>
      <c r="VR22" s="50"/>
      <c r="VS22" s="50"/>
      <c r="VT22" s="50"/>
      <c r="VU22" s="50"/>
      <c r="VV22" s="50"/>
      <c r="VW22" s="50"/>
      <c r="VX22" s="50"/>
      <c r="VY22" s="50"/>
      <c r="VZ22" s="50"/>
      <c r="WA22" s="50"/>
      <c r="WB22" s="50"/>
      <c r="WC22" s="50"/>
      <c r="WD22" s="50"/>
      <c r="WE22" s="50"/>
      <c r="WF22" s="50"/>
      <c r="WG22" s="50"/>
      <c r="WH22" s="50"/>
      <c r="WI22" s="50"/>
      <c r="WJ22" s="50"/>
      <c r="WK22" s="50"/>
      <c r="WL22" s="50"/>
      <c r="WM22" s="50"/>
      <c r="WN22" s="50"/>
      <c r="WO22" s="50"/>
      <c r="WP22" s="50"/>
      <c r="WQ22" s="50"/>
      <c r="WR22" s="50"/>
      <c r="WS22" s="50"/>
      <c r="WT22" s="50"/>
      <c r="WU22" s="50"/>
      <c r="WV22" s="50"/>
      <c r="WW22" s="50"/>
      <c r="WX22" s="50"/>
      <c r="WY22" s="50"/>
      <c r="WZ22" s="50"/>
      <c r="XA22" s="50"/>
      <c r="XB22" s="50"/>
      <c r="XC22" s="50"/>
      <c r="XD22" s="50"/>
      <c r="XE22" s="50"/>
      <c r="XF22" s="50"/>
      <c r="XG22" s="50"/>
      <c r="XH22" s="50"/>
      <c r="XI22" s="50"/>
      <c r="XJ22" s="50"/>
      <c r="XK22" s="50"/>
      <c r="XL22" s="50"/>
      <c r="XM22" s="50"/>
      <c r="XN22" s="50"/>
      <c r="XO22" s="50"/>
      <c r="XP22" s="50"/>
      <c r="XQ22" s="50"/>
      <c r="XR22" s="50"/>
      <c r="XS22" s="50"/>
      <c r="XT22" s="50"/>
      <c r="XU22" s="50"/>
      <c r="XV22" s="50"/>
      <c r="XW22" s="50"/>
      <c r="XX22" s="50"/>
      <c r="XY22" s="50"/>
      <c r="XZ22" s="50"/>
      <c r="YA22" s="50"/>
      <c r="YB22" s="50"/>
      <c r="YC22" s="50"/>
      <c r="YD22" s="50"/>
      <c r="YE22" s="50"/>
      <c r="YF22" s="50"/>
      <c r="YG22" s="50"/>
      <c r="YH22" s="50"/>
      <c r="YI22" s="50"/>
      <c r="YJ22" s="50"/>
      <c r="YK22" s="50"/>
      <c r="YL22" s="50"/>
      <c r="YM22" s="50"/>
      <c r="YN22" s="50"/>
      <c r="YO22" s="50"/>
      <c r="YP22" s="50"/>
      <c r="YQ22" s="50"/>
      <c r="YR22" s="50"/>
      <c r="YS22" s="50"/>
      <c r="YT22" s="50"/>
      <c r="YU22" s="50"/>
      <c r="YV22" s="50"/>
      <c r="YW22" s="50"/>
      <c r="YX22" s="50"/>
      <c r="YY22" s="50"/>
      <c r="YZ22" s="50"/>
      <c r="ZA22" s="50"/>
      <c r="ZB22" s="50"/>
      <c r="ZC22" s="50"/>
      <c r="ZD22" s="50"/>
      <c r="ZE22" s="50"/>
      <c r="ZF22" s="50"/>
      <c r="ZG22" s="50"/>
      <c r="ZH22" s="50"/>
      <c r="ZI22" s="50"/>
      <c r="ZJ22" s="50"/>
      <c r="ZK22" s="50"/>
      <c r="ZL22" s="50"/>
      <c r="ZM22" s="50"/>
      <c r="ZN22" s="50"/>
      <c r="ZO22" s="50"/>
      <c r="ZP22" s="50"/>
      <c r="ZQ22" s="50"/>
      <c r="ZR22" s="50"/>
      <c r="ZS22" s="50"/>
      <c r="ZT22" s="50"/>
      <c r="ZU22" s="50"/>
      <c r="ZV22" s="50"/>
      <c r="ZW22" s="50"/>
      <c r="ZX22" s="50"/>
      <c r="ZY22" s="50"/>
      <c r="ZZ22" s="50"/>
      <c r="AAA22" s="50"/>
      <c r="AAB22" s="50"/>
      <c r="AAC22" s="50"/>
      <c r="AAD22" s="50"/>
      <c r="AAE22" s="50"/>
      <c r="AAF22" s="50"/>
      <c r="AAG22" s="50"/>
      <c r="AAH22" s="50"/>
      <c r="AAI22" s="50"/>
      <c r="AAJ22" s="50"/>
      <c r="AAK22" s="50"/>
      <c r="AAL22" s="50"/>
      <c r="AAM22" s="50"/>
      <c r="AAN22" s="50"/>
      <c r="AAO22" s="50"/>
      <c r="AAP22" s="50"/>
      <c r="AAQ22" s="50"/>
      <c r="AAR22" s="50"/>
      <c r="AAS22" s="50"/>
      <c r="AAT22" s="50"/>
      <c r="AAU22" s="50"/>
      <c r="AAV22" s="50"/>
      <c r="AAW22" s="50"/>
      <c r="AAX22" s="50"/>
      <c r="AAY22" s="50"/>
      <c r="AAZ22" s="50"/>
      <c r="ABA22" s="50"/>
      <c r="ABB22" s="50"/>
      <c r="ABC22" s="50"/>
      <c r="ABD22" s="50"/>
      <c r="ABE22" s="50"/>
      <c r="ABF22" s="50"/>
      <c r="ABG22" s="50"/>
      <c r="ABH22" s="50"/>
      <c r="ABI22" s="50"/>
      <c r="ABJ22" s="50"/>
      <c r="ABK22" s="50"/>
      <c r="ABL22" s="50"/>
      <c r="ABM22" s="50"/>
      <c r="ABN22" s="50"/>
      <c r="ABO22" s="50"/>
      <c r="ABP22" s="50"/>
      <c r="ABQ22" s="50"/>
      <c r="ABR22" s="50"/>
      <c r="ABS22" s="50"/>
      <c r="ABT22" s="50"/>
      <c r="ABU22" s="50"/>
      <c r="ABV22" s="50"/>
      <c r="ABW22" s="50"/>
      <c r="ABX22" s="50"/>
      <c r="ABY22" s="50"/>
      <c r="ABZ22" s="50"/>
      <c r="ACA22" s="50"/>
      <c r="ACB22" s="50"/>
      <c r="ACC22" s="50"/>
      <c r="ACD22" s="50"/>
      <c r="ACE22" s="50"/>
      <c r="ACF22" s="50"/>
      <c r="ACG22" s="50"/>
      <c r="ACH22" s="50"/>
      <c r="ACI22" s="50"/>
      <c r="ACJ22" s="50"/>
      <c r="ACK22" s="50"/>
      <c r="ACL22" s="50"/>
      <c r="ACM22" s="50"/>
      <c r="ACN22" s="50"/>
      <c r="ACO22" s="50"/>
      <c r="ACP22" s="50"/>
      <c r="ACQ22" s="50"/>
      <c r="ACR22" s="50"/>
      <c r="ACS22" s="50"/>
      <c r="ACT22" s="50"/>
      <c r="ACU22" s="50"/>
      <c r="ACV22" s="50"/>
      <c r="ACW22" s="50"/>
      <c r="ACX22" s="50"/>
      <c r="ACY22" s="50"/>
      <c r="ACZ22" s="50"/>
      <c r="ADA22" s="50"/>
      <c r="ADB22" s="50"/>
      <c r="ADC22" s="50"/>
      <c r="ADD22" s="50"/>
      <c r="ADE22" s="50"/>
      <c r="ADF22" s="50"/>
      <c r="ADG22" s="50"/>
      <c r="ADH22" s="50"/>
      <c r="ADI22" s="50"/>
      <c r="ADJ22" s="50"/>
      <c r="ADK22" s="50"/>
      <c r="ADL22" s="50"/>
      <c r="ADM22" s="50"/>
      <c r="ADN22" s="50"/>
      <c r="ADO22" s="50"/>
      <c r="ADP22" s="50"/>
      <c r="ADQ22" s="50"/>
      <c r="ADR22" s="50"/>
      <c r="ADS22" s="50"/>
      <c r="ADT22" s="50"/>
      <c r="ADU22" s="50"/>
      <c r="ADV22" s="50"/>
      <c r="ADW22" s="50"/>
      <c r="ADX22" s="50"/>
      <c r="ADY22" s="50"/>
      <c r="ADZ22" s="50"/>
      <c r="AEA22" s="50"/>
      <c r="AEB22" s="50"/>
      <c r="AEC22" s="50"/>
      <c r="AED22" s="50"/>
      <c r="AEE22" s="50"/>
      <c r="AEF22" s="50"/>
      <c r="AEG22" s="50"/>
      <c r="AEH22" s="50"/>
      <c r="AEI22" s="50"/>
      <c r="AEJ22" s="50"/>
      <c r="AEK22" s="50"/>
      <c r="AEL22" s="50"/>
      <c r="AEM22" s="50"/>
      <c r="AEN22" s="50"/>
      <c r="AEO22" s="50"/>
      <c r="AEP22" s="50"/>
      <c r="AEQ22" s="50"/>
      <c r="AER22" s="50"/>
      <c r="AES22" s="50"/>
      <c r="AET22" s="50"/>
      <c r="AEU22" s="50"/>
      <c r="AEV22" s="50"/>
      <c r="AEW22" s="50"/>
      <c r="AEX22" s="50"/>
      <c r="AEY22" s="50"/>
      <c r="AEZ22" s="50"/>
      <c r="AFA22" s="50"/>
      <c r="AFB22" s="50"/>
      <c r="AFC22" s="50"/>
      <c r="AFD22" s="50"/>
      <c r="AFE22" s="50"/>
      <c r="AFF22" s="50"/>
      <c r="AFG22" s="50"/>
      <c r="AFH22" s="50"/>
      <c r="AFI22" s="50"/>
      <c r="AFJ22" s="50"/>
      <c r="AFK22" s="50"/>
      <c r="AFL22" s="50"/>
      <c r="AFM22" s="50"/>
      <c r="AFN22" s="50"/>
      <c r="AFO22" s="50"/>
      <c r="AFP22" s="50"/>
      <c r="AFQ22" s="50"/>
      <c r="AFR22" s="50"/>
      <c r="AFS22" s="50"/>
      <c r="AFT22" s="50"/>
      <c r="AFU22" s="50"/>
      <c r="AFV22" s="50"/>
      <c r="AFW22" s="50"/>
      <c r="AFX22" s="50"/>
      <c r="AFY22" s="50"/>
      <c r="AFZ22" s="50"/>
      <c r="AGA22" s="50"/>
      <c r="AGB22" s="50"/>
      <c r="AGC22" s="50"/>
      <c r="AGD22" s="50"/>
      <c r="AGE22" s="50"/>
      <c r="AGF22" s="50"/>
      <c r="AGG22" s="50"/>
      <c r="AGH22" s="50"/>
      <c r="AGI22" s="50"/>
      <c r="AGJ22" s="50"/>
      <c r="AGK22" s="50"/>
      <c r="AGL22" s="50"/>
      <c r="AGM22" s="50"/>
      <c r="AGN22" s="50"/>
      <c r="AGO22" s="50"/>
      <c r="AGP22" s="50"/>
      <c r="AGQ22" s="50"/>
      <c r="AGR22" s="50"/>
      <c r="AGS22" s="50"/>
      <c r="AGT22" s="50"/>
      <c r="AGU22" s="50"/>
      <c r="AGV22" s="50"/>
      <c r="AGW22" s="50"/>
      <c r="AGX22" s="50"/>
      <c r="AGY22" s="50"/>
      <c r="AGZ22" s="50"/>
      <c r="AHA22" s="50"/>
      <c r="AHB22" s="50"/>
      <c r="AHC22" s="50"/>
      <c r="AHD22" s="50"/>
      <c r="AHE22" s="50"/>
      <c r="AHF22" s="50"/>
      <c r="AHG22" s="50"/>
      <c r="AHH22" s="50"/>
      <c r="AHI22" s="50"/>
      <c r="AHJ22" s="50"/>
      <c r="AHK22" s="50"/>
      <c r="AHL22" s="50"/>
      <c r="AHM22" s="50"/>
      <c r="AHN22" s="50"/>
      <c r="AHO22" s="50"/>
      <c r="AHP22" s="50"/>
      <c r="AHQ22" s="50"/>
      <c r="AHR22" s="50"/>
      <c r="AHS22" s="50"/>
      <c r="AHT22" s="50"/>
      <c r="AHU22" s="50"/>
      <c r="AHV22" s="50"/>
      <c r="AHW22" s="50"/>
      <c r="AHX22" s="50"/>
      <c r="AHY22" s="50"/>
      <c r="AHZ22" s="50"/>
      <c r="AIA22" s="50"/>
      <c r="AIB22" s="50"/>
      <c r="AIC22" s="50"/>
      <c r="AID22" s="50"/>
      <c r="AIE22" s="50"/>
      <c r="AIF22" s="50"/>
      <c r="AIG22" s="50"/>
      <c r="AIH22" s="50"/>
      <c r="AII22" s="50"/>
      <c r="AIJ22" s="50"/>
      <c r="AIK22" s="50"/>
      <c r="AIL22" s="50"/>
      <c r="AIM22" s="50"/>
      <c r="AIN22" s="50"/>
      <c r="AIO22" s="50"/>
      <c r="AIP22" s="50"/>
      <c r="AIQ22" s="50"/>
      <c r="AIR22" s="50"/>
      <c r="AIS22" s="50"/>
      <c r="AIT22" s="50"/>
      <c r="AIU22" s="50"/>
      <c r="AIV22" s="50"/>
      <c r="AIW22" s="50"/>
      <c r="AIX22" s="50"/>
      <c r="AIY22" s="50"/>
      <c r="AIZ22" s="50"/>
      <c r="AJA22" s="50"/>
      <c r="AJB22" s="50"/>
      <c r="AJC22" s="50"/>
      <c r="AJD22" s="50"/>
      <c r="AJE22" s="50"/>
      <c r="AJF22" s="50"/>
      <c r="AJG22" s="50"/>
      <c r="AJH22" s="50"/>
      <c r="AJI22" s="50"/>
      <c r="AJJ22" s="50"/>
      <c r="AJK22" s="50"/>
      <c r="AJL22" s="50"/>
      <c r="AJM22" s="50"/>
      <c r="AJN22" s="50"/>
      <c r="AJO22" s="50"/>
      <c r="AJP22" s="50"/>
      <c r="AJQ22" s="50"/>
      <c r="AJR22" s="50"/>
      <c r="AJS22" s="50"/>
      <c r="AJT22" s="50"/>
      <c r="AJU22" s="50"/>
      <c r="AJV22" s="50"/>
      <c r="AJW22" s="50"/>
      <c r="AJX22" s="50"/>
      <c r="AJY22" s="50"/>
      <c r="AJZ22" s="50"/>
      <c r="AKA22" s="50"/>
      <c r="AKB22" s="50"/>
      <c r="AKC22" s="50"/>
      <c r="AKD22" s="50"/>
      <c r="AKE22" s="50"/>
      <c r="AKF22" s="50"/>
      <c r="AKG22" s="50"/>
      <c r="AKH22" s="50"/>
      <c r="AKI22" s="50"/>
      <c r="AKJ22" s="50"/>
      <c r="AKK22" s="50"/>
      <c r="AKL22" s="50"/>
      <c r="AKM22" s="50"/>
      <c r="AKN22" s="50"/>
      <c r="AKO22" s="50"/>
      <c r="AKP22" s="50"/>
      <c r="AKQ22" s="50"/>
      <c r="AKR22" s="50"/>
      <c r="AKS22" s="50"/>
      <c r="AKT22" s="50"/>
      <c r="AKU22" s="50"/>
      <c r="AKV22" s="50"/>
      <c r="AKW22" s="50"/>
      <c r="AKX22" s="50"/>
      <c r="AKY22" s="50"/>
      <c r="AKZ22" s="50"/>
      <c r="ALA22" s="50"/>
      <c r="ALB22" s="50"/>
      <c r="ALC22" s="50"/>
      <c r="ALD22" s="50"/>
      <c r="ALE22" s="50"/>
      <c r="ALF22" s="50"/>
      <c r="ALG22" s="50"/>
      <c r="ALH22" s="50"/>
      <c r="ALI22" s="50"/>
      <c r="ALJ22" s="50"/>
      <c r="ALK22" s="50"/>
      <c r="ALL22" s="50"/>
      <c r="ALM22" s="50"/>
      <c r="ALN22" s="50"/>
      <c r="ALO22" s="50"/>
      <c r="ALP22" s="50"/>
      <c r="ALQ22" s="50"/>
      <c r="ALR22" s="50"/>
      <c r="ALS22" s="50"/>
      <c r="ALT22" s="50"/>
      <c r="ALU22" s="50"/>
      <c r="ALV22" s="50"/>
      <c r="ALW22" s="50"/>
      <c r="ALX22" s="50"/>
      <c r="ALY22" s="50"/>
      <c r="ALZ22" s="50"/>
      <c r="AMA22" s="50"/>
      <c r="AMB22" s="50"/>
      <c r="AMC22" s="50"/>
      <c r="AMD22" s="50"/>
      <c r="AME22" s="50"/>
      <c r="AMF22" s="50"/>
      <c r="AMG22" s="50"/>
      <c r="AMH22" s="50"/>
      <c r="AMI22" s="50"/>
      <c r="AMJ22" s="50"/>
      <c r="AMK22" s="50"/>
    </row>
    <row r="23" spans="1:1025" x14ac:dyDescent="0.3">
      <c r="A23" s="104" t="s">
        <v>386</v>
      </c>
      <c r="B23" s="41">
        <v>191.11</v>
      </c>
      <c r="C23" s="41">
        <v>272.95999999999998</v>
      </c>
      <c r="D23" s="41">
        <v>159.56</v>
      </c>
      <c r="E23" s="41">
        <v>623.63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  <c r="VQ23" s="50"/>
      <c r="VR23" s="50"/>
      <c r="VS23" s="50"/>
      <c r="VT23" s="50"/>
      <c r="VU23" s="50"/>
      <c r="VV23" s="50"/>
      <c r="VW23" s="50"/>
      <c r="VX23" s="50"/>
      <c r="VY23" s="50"/>
      <c r="VZ23" s="50"/>
      <c r="WA23" s="50"/>
      <c r="WB23" s="50"/>
      <c r="WC23" s="50"/>
      <c r="WD23" s="50"/>
      <c r="WE23" s="50"/>
      <c r="WF23" s="50"/>
      <c r="WG23" s="50"/>
      <c r="WH23" s="50"/>
      <c r="WI23" s="50"/>
      <c r="WJ23" s="50"/>
      <c r="WK23" s="50"/>
      <c r="WL23" s="50"/>
      <c r="WM23" s="50"/>
      <c r="WN23" s="50"/>
      <c r="WO23" s="50"/>
      <c r="WP23" s="50"/>
      <c r="WQ23" s="50"/>
      <c r="WR23" s="50"/>
      <c r="WS23" s="50"/>
      <c r="WT23" s="50"/>
      <c r="WU23" s="50"/>
      <c r="WV23" s="50"/>
      <c r="WW23" s="50"/>
      <c r="WX23" s="50"/>
      <c r="WY23" s="50"/>
      <c r="WZ23" s="50"/>
      <c r="XA23" s="50"/>
      <c r="XB23" s="50"/>
      <c r="XC23" s="50"/>
      <c r="XD23" s="50"/>
      <c r="XE23" s="50"/>
      <c r="XF23" s="50"/>
      <c r="XG23" s="50"/>
      <c r="XH23" s="50"/>
      <c r="XI23" s="50"/>
      <c r="XJ23" s="50"/>
      <c r="XK23" s="50"/>
      <c r="XL23" s="50"/>
      <c r="XM23" s="50"/>
      <c r="XN23" s="50"/>
      <c r="XO23" s="50"/>
      <c r="XP23" s="50"/>
      <c r="XQ23" s="50"/>
      <c r="XR23" s="50"/>
      <c r="XS23" s="50"/>
      <c r="XT23" s="50"/>
      <c r="XU23" s="50"/>
      <c r="XV23" s="50"/>
      <c r="XW23" s="50"/>
      <c r="XX23" s="50"/>
      <c r="XY23" s="50"/>
      <c r="XZ23" s="50"/>
      <c r="YA23" s="50"/>
      <c r="YB23" s="50"/>
      <c r="YC23" s="50"/>
      <c r="YD23" s="50"/>
      <c r="YE23" s="50"/>
      <c r="YF23" s="50"/>
      <c r="YG23" s="50"/>
      <c r="YH23" s="50"/>
      <c r="YI23" s="50"/>
      <c r="YJ23" s="50"/>
      <c r="YK23" s="50"/>
      <c r="YL23" s="50"/>
      <c r="YM23" s="50"/>
      <c r="YN23" s="50"/>
      <c r="YO23" s="50"/>
      <c r="YP23" s="50"/>
      <c r="YQ23" s="50"/>
      <c r="YR23" s="50"/>
      <c r="YS23" s="50"/>
      <c r="YT23" s="50"/>
      <c r="YU23" s="50"/>
      <c r="YV23" s="50"/>
      <c r="YW23" s="50"/>
      <c r="YX23" s="50"/>
      <c r="YY23" s="50"/>
      <c r="YZ23" s="50"/>
      <c r="ZA23" s="50"/>
      <c r="ZB23" s="50"/>
      <c r="ZC23" s="50"/>
      <c r="ZD23" s="50"/>
      <c r="ZE23" s="50"/>
      <c r="ZF23" s="50"/>
      <c r="ZG23" s="50"/>
      <c r="ZH23" s="50"/>
      <c r="ZI23" s="50"/>
      <c r="ZJ23" s="50"/>
      <c r="ZK23" s="50"/>
      <c r="ZL23" s="50"/>
      <c r="ZM23" s="50"/>
      <c r="ZN23" s="50"/>
      <c r="ZO23" s="50"/>
      <c r="ZP23" s="50"/>
      <c r="ZQ23" s="50"/>
      <c r="ZR23" s="50"/>
      <c r="ZS23" s="50"/>
      <c r="ZT23" s="50"/>
      <c r="ZU23" s="50"/>
      <c r="ZV23" s="50"/>
      <c r="ZW23" s="50"/>
      <c r="ZX23" s="50"/>
      <c r="ZY23" s="50"/>
      <c r="ZZ23" s="50"/>
      <c r="AAA23" s="50"/>
      <c r="AAB23" s="50"/>
      <c r="AAC23" s="50"/>
      <c r="AAD23" s="50"/>
      <c r="AAE23" s="50"/>
      <c r="AAF23" s="50"/>
      <c r="AAG23" s="50"/>
      <c r="AAH23" s="50"/>
      <c r="AAI23" s="50"/>
      <c r="AAJ23" s="50"/>
      <c r="AAK23" s="50"/>
      <c r="AAL23" s="50"/>
      <c r="AAM23" s="50"/>
      <c r="AAN23" s="50"/>
      <c r="AAO23" s="50"/>
      <c r="AAP23" s="50"/>
      <c r="AAQ23" s="50"/>
      <c r="AAR23" s="50"/>
      <c r="AAS23" s="50"/>
      <c r="AAT23" s="50"/>
      <c r="AAU23" s="50"/>
      <c r="AAV23" s="50"/>
      <c r="AAW23" s="50"/>
      <c r="AAX23" s="50"/>
      <c r="AAY23" s="50"/>
      <c r="AAZ23" s="50"/>
      <c r="ABA23" s="50"/>
      <c r="ABB23" s="50"/>
      <c r="ABC23" s="50"/>
      <c r="ABD23" s="50"/>
      <c r="ABE23" s="50"/>
      <c r="ABF23" s="50"/>
      <c r="ABG23" s="50"/>
      <c r="ABH23" s="50"/>
      <c r="ABI23" s="50"/>
      <c r="ABJ23" s="50"/>
      <c r="ABK23" s="50"/>
      <c r="ABL23" s="50"/>
      <c r="ABM23" s="50"/>
      <c r="ABN23" s="50"/>
      <c r="ABO23" s="50"/>
      <c r="ABP23" s="50"/>
      <c r="ABQ23" s="50"/>
      <c r="ABR23" s="50"/>
      <c r="ABS23" s="50"/>
      <c r="ABT23" s="50"/>
      <c r="ABU23" s="50"/>
      <c r="ABV23" s="50"/>
      <c r="ABW23" s="50"/>
      <c r="ABX23" s="50"/>
      <c r="ABY23" s="50"/>
      <c r="ABZ23" s="50"/>
      <c r="ACA23" s="50"/>
      <c r="ACB23" s="50"/>
      <c r="ACC23" s="50"/>
      <c r="ACD23" s="50"/>
      <c r="ACE23" s="50"/>
      <c r="ACF23" s="50"/>
      <c r="ACG23" s="50"/>
      <c r="ACH23" s="50"/>
      <c r="ACI23" s="50"/>
      <c r="ACJ23" s="50"/>
      <c r="ACK23" s="50"/>
      <c r="ACL23" s="50"/>
      <c r="ACM23" s="50"/>
      <c r="ACN23" s="50"/>
      <c r="ACO23" s="50"/>
      <c r="ACP23" s="50"/>
      <c r="ACQ23" s="50"/>
      <c r="ACR23" s="50"/>
      <c r="ACS23" s="50"/>
      <c r="ACT23" s="50"/>
      <c r="ACU23" s="50"/>
      <c r="ACV23" s="50"/>
      <c r="ACW23" s="50"/>
      <c r="ACX23" s="50"/>
      <c r="ACY23" s="50"/>
      <c r="ACZ23" s="50"/>
      <c r="ADA23" s="50"/>
      <c r="ADB23" s="50"/>
      <c r="ADC23" s="50"/>
      <c r="ADD23" s="50"/>
      <c r="ADE23" s="50"/>
      <c r="ADF23" s="50"/>
      <c r="ADG23" s="50"/>
      <c r="ADH23" s="50"/>
      <c r="ADI23" s="50"/>
      <c r="ADJ23" s="50"/>
      <c r="ADK23" s="50"/>
      <c r="ADL23" s="50"/>
      <c r="ADM23" s="50"/>
      <c r="ADN23" s="50"/>
      <c r="ADO23" s="50"/>
      <c r="ADP23" s="50"/>
      <c r="ADQ23" s="50"/>
      <c r="ADR23" s="50"/>
      <c r="ADS23" s="50"/>
      <c r="ADT23" s="50"/>
      <c r="ADU23" s="50"/>
      <c r="ADV23" s="50"/>
      <c r="ADW23" s="50"/>
      <c r="ADX23" s="50"/>
      <c r="ADY23" s="50"/>
      <c r="ADZ23" s="50"/>
      <c r="AEA23" s="50"/>
      <c r="AEB23" s="50"/>
      <c r="AEC23" s="50"/>
      <c r="AED23" s="50"/>
      <c r="AEE23" s="50"/>
      <c r="AEF23" s="50"/>
      <c r="AEG23" s="50"/>
      <c r="AEH23" s="50"/>
      <c r="AEI23" s="50"/>
      <c r="AEJ23" s="50"/>
      <c r="AEK23" s="50"/>
      <c r="AEL23" s="50"/>
      <c r="AEM23" s="50"/>
      <c r="AEN23" s="50"/>
      <c r="AEO23" s="50"/>
      <c r="AEP23" s="50"/>
      <c r="AEQ23" s="50"/>
      <c r="AER23" s="50"/>
      <c r="AES23" s="50"/>
      <c r="AET23" s="50"/>
      <c r="AEU23" s="50"/>
      <c r="AEV23" s="50"/>
      <c r="AEW23" s="50"/>
      <c r="AEX23" s="50"/>
      <c r="AEY23" s="50"/>
      <c r="AEZ23" s="50"/>
      <c r="AFA23" s="50"/>
      <c r="AFB23" s="50"/>
      <c r="AFC23" s="50"/>
      <c r="AFD23" s="50"/>
      <c r="AFE23" s="50"/>
      <c r="AFF23" s="50"/>
      <c r="AFG23" s="50"/>
      <c r="AFH23" s="50"/>
      <c r="AFI23" s="50"/>
      <c r="AFJ23" s="50"/>
      <c r="AFK23" s="50"/>
      <c r="AFL23" s="50"/>
      <c r="AFM23" s="50"/>
      <c r="AFN23" s="50"/>
      <c r="AFO23" s="50"/>
      <c r="AFP23" s="50"/>
      <c r="AFQ23" s="50"/>
      <c r="AFR23" s="50"/>
      <c r="AFS23" s="50"/>
      <c r="AFT23" s="50"/>
      <c r="AFU23" s="50"/>
      <c r="AFV23" s="50"/>
      <c r="AFW23" s="50"/>
      <c r="AFX23" s="50"/>
      <c r="AFY23" s="50"/>
      <c r="AFZ23" s="50"/>
      <c r="AGA23" s="50"/>
      <c r="AGB23" s="50"/>
      <c r="AGC23" s="50"/>
      <c r="AGD23" s="50"/>
      <c r="AGE23" s="50"/>
      <c r="AGF23" s="50"/>
      <c r="AGG23" s="50"/>
      <c r="AGH23" s="50"/>
      <c r="AGI23" s="50"/>
      <c r="AGJ23" s="50"/>
      <c r="AGK23" s="50"/>
      <c r="AGL23" s="50"/>
      <c r="AGM23" s="50"/>
      <c r="AGN23" s="50"/>
      <c r="AGO23" s="50"/>
      <c r="AGP23" s="50"/>
      <c r="AGQ23" s="50"/>
      <c r="AGR23" s="50"/>
      <c r="AGS23" s="50"/>
      <c r="AGT23" s="50"/>
      <c r="AGU23" s="50"/>
      <c r="AGV23" s="50"/>
      <c r="AGW23" s="50"/>
      <c r="AGX23" s="50"/>
      <c r="AGY23" s="50"/>
      <c r="AGZ23" s="50"/>
      <c r="AHA23" s="50"/>
      <c r="AHB23" s="50"/>
      <c r="AHC23" s="50"/>
      <c r="AHD23" s="50"/>
      <c r="AHE23" s="50"/>
      <c r="AHF23" s="50"/>
      <c r="AHG23" s="50"/>
      <c r="AHH23" s="50"/>
      <c r="AHI23" s="50"/>
      <c r="AHJ23" s="50"/>
      <c r="AHK23" s="50"/>
      <c r="AHL23" s="50"/>
      <c r="AHM23" s="50"/>
      <c r="AHN23" s="50"/>
      <c r="AHO23" s="50"/>
      <c r="AHP23" s="50"/>
      <c r="AHQ23" s="50"/>
      <c r="AHR23" s="50"/>
      <c r="AHS23" s="50"/>
      <c r="AHT23" s="50"/>
      <c r="AHU23" s="50"/>
      <c r="AHV23" s="50"/>
      <c r="AHW23" s="50"/>
      <c r="AHX23" s="50"/>
      <c r="AHY23" s="50"/>
      <c r="AHZ23" s="50"/>
      <c r="AIA23" s="50"/>
      <c r="AIB23" s="50"/>
      <c r="AIC23" s="50"/>
      <c r="AID23" s="50"/>
      <c r="AIE23" s="50"/>
      <c r="AIF23" s="50"/>
      <c r="AIG23" s="50"/>
      <c r="AIH23" s="50"/>
      <c r="AII23" s="50"/>
      <c r="AIJ23" s="50"/>
      <c r="AIK23" s="50"/>
      <c r="AIL23" s="50"/>
      <c r="AIM23" s="50"/>
      <c r="AIN23" s="50"/>
      <c r="AIO23" s="50"/>
      <c r="AIP23" s="50"/>
      <c r="AIQ23" s="50"/>
      <c r="AIR23" s="50"/>
      <c r="AIS23" s="50"/>
      <c r="AIT23" s="50"/>
      <c r="AIU23" s="50"/>
      <c r="AIV23" s="50"/>
      <c r="AIW23" s="50"/>
      <c r="AIX23" s="50"/>
      <c r="AIY23" s="50"/>
      <c r="AIZ23" s="50"/>
      <c r="AJA23" s="50"/>
      <c r="AJB23" s="50"/>
      <c r="AJC23" s="50"/>
      <c r="AJD23" s="50"/>
      <c r="AJE23" s="50"/>
      <c r="AJF23" s="50"/>
      <c r="AJG23" s="50"/>
      <c r="AJH23" s="50"/>
      <c r="AJI23" s="50"/>
      <c r="AJJ23" s="50"/>
      <c r="AJK23" s="50"/>
      <c r="AJL23" s="50"/>
      <c r="AJM23" s="50"/>
      <c r="AJN23" s="50"/>
      <c r="AJO23" s="50"/>
      <c r="AJP23" s="50"/>
      <c r="AJQ23" s="50"/>
      <c r="AJR23" s="50"/>
      <c r="AJS23" s="50"/>
      <c r="AJT23" s="50"/>
      <c r="AJU23" s="50"/>
      <c r="AJV23" s="50"/>
      <c r="AJW23" s="50"/>
      <c r="AJX23" s="50"/>
      <c r="AJY23" s="50"/>
      <c r="AJZ23" s="50"/>
      <c r="AKA23" s="50"/>
      <c r="AKB23" s="50"/>
      <c r="AKC23" s="50"/>
      <c r="AKD23" s="50"/>
      <c r="AKE23" s="50"/>
      <c r="AKF23" s="50"/>
      <c r="AKG23" s="50"/>
      <c r="AKH23" s="50"/>
      <c r="AKI23" s="50"/>
      <c r="AKJ23" s="50"/>
      <c r="AKK23" s="50"/>
      <c r="AKL23" s="50"/>
      <c r="AKM23" s="50"/>
      <c r="AKN23" s="50"/>
      <c r="AKO23" s="50"/>
      <c r="AKP23" s="50"/>
      <c r="AKQ23" s="50"/>
      <c r="AKR23" s="50"/>
      <c r="AKS23" s="50"/>
      <c r="AKT23" s="50"/>
      <c r="AKU23" s="50"/>
      <c r="AKV23" s="50"/>
      <c r="AKW23" s="50"/>
      <c r="AKX23" s="50"/>
      <c r="AKY23" s="50"/>
      <c r="AKZ23" s="50"/>
      <c r="ALA23" s="50"/>
      <c r="ALB23" s="50"/>
      <c r="ALC23" s="50"/>
      <c r="ALD23" s="50"/>
      <c r="ALE23" s="50"/>
      <c r="ALF23" s="50"/>
      <c r="ALG23" s="50"/>
      <c r="ALH23" s="50"/>
      <c r="ALI23" s="50"/>
      <c r="ALJ23" s="50"/>
      <c r="ALK23" s="50"/>
      <c r="ALL23" s="50"/>
      <c r="ALM23" s="50"/>
      <c r="ALN23" s="50"/>
      <c r="ALO23" s="50"/>
      <c r="ALP23" s="50"/>
      <c r="ALQ23" s="50"/>
      <c r="ALR23" s="50"/>
      <c r="ALS23" s="50"/>
      <c r="ALT23" s="50"/>
      <c r="ALU23" s="50"/>
      <c r="ALV23" s="50"/>
      <c r="ALW23" s="50"/>
      <c r="ALX23" s="50"/>
      <c r="ALY23" s="50"/>
      <c r="ALZ23" s="50"/>
      <c r="AMA23" s="50"/>
      <c r="AMB23" s="50"/>
      <c r="AMC23" s="50"/>
      <c r="AMD23" s="50"/>
      <c r="AME23" s="50"/>
      <c r="AMF23" s="50"/>
      <c r="AMG23" s="50"/>
      <c r="AMH23" s="50"/>
      <c r="AMI23" s="50"/>
      <c r="AMJ23" s="50"/>
      <c r="AMK23" s="50"/>
    </row>
    <row r="24" spans="1:1025" x14ac:dyDescent="0.3">
      <c r="A24" s="104" t="s">
        <v>387</v>
      </c>
      <c r="B24" s="41">
        <v>132.19</v>
      </c>
      <c r="C24" s="41">
        <v>209.97</v>
      </c>
      <c r="D24" s="41">
        <v>88.9</v>
      </c>
      <c r="E24" s="41">
        <v>431.06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  <c r="AMK24" s="50"/>
    </row>
    <row r="25" spans="1:1025" x14ac:dyDescent="0.3">
      <c r="A25" s="104" t="s">
        <v>388</v>
      </c>
      <c r="B25" s="41">
        <v>108.31</v>
      </c>
      <c r="C25" s="41">
        <v>293.95999999999998</v>
      </c>
      <c r="D25" s="41">
        <v>146.80000000000001</v>
      </c>
      <c r="E25" s="41">
        <v>549.07000000000005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</row>
    <row r="26" spans="1:1025" x14ac:dyDescent="0.3">
      <c r="A26" s="104" t="s">
        <v>389</v>
      </c>
      <c r="B26" s="41">
        <v>157.53</v>
      </c>
      <c r="C26" s="41">
        <v>245.06</v>
      </c>
      <c r="D26" s="41">
        <v>68.260000000000005</v>
      </c>
      <c r="E26" s="41">
        <v>470.85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</row>
    <row r="27" spans="1:1025" x14ac:dyDescent="0.3">
      <c r="A27" s="105" t="s">
        <v>379</v>
      </c>
      <c r="B27" s="42">
        <v>150.53</v>
      </c>
      <c r="C27" s="42">
        <v>244.61</v>
      </c>
      <c r="D27" s="42">
        <v>110.65</v>
      </c>
      <c r="E27" s="42">
        <v>505.79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</row>
    <row r="28" spans="1:1025" x14ac:dyDescent="0.3">
      <c r="A28" s="38"/>
      <c r="B28" s="38"/>
      <c r="C28" s="38"/>
      <c r="D28" s="3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</row>
    <row r="29" spans="1:1025" x14ac:dyDescent="0.3">
      <c r="A29" s="236" t="s">
        <v>648</v>
      </c>
      <c r="B29" s="236"/>
      <c r="C29" s="236"/>
      <c r="D29" s="236"/>
      <c r="E29" s="236"/>
    </row>
  </sheetData>
  <mergeCells count="2">
    <mergeCell ref="A2:E2"/>
    <mergeCell ref="A29:E2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49"/>
  <sheetViews>
    <sheetView topLeftCell="T7" zoomScaleNormal="100" workbookViewId="0">
      <selection activeCell="Z25" sqref="Z25:AA30"/>
    </sheetView>
  </sheetViews>
  <sheetFormatPr defaultRowHeight="16.5" x14ac:dyDescent="0.3"/>
  <cols>
    <col min="1" max="1" width="30.28515625" style="14" customWidth="1"/>
    <col min="2" max="2" width="9.42578125" style="14" customWidth="1"/>
    <col min="3" max="3" width="13" style="14" customWidth="1"/>
    <col min="4" max="4" width="14" style="14" customWidth="1"/>
    <col min="5" max="6" width="14.140625" style="14" customWidth="1"/>
    <col min="7" max="7" width="4.28515625" style="14" customWidth="1"/>
    <col min="8" max="8" width="30.140625" style="14" customWidth="1"/>
    <col min="9" max="9" width="12.5703125" style="14" customWidth="1"/>
    <col min="10" max="10" width="13.85546875" style="14" customWidth="1"/>
    <col min="11" max="11" width="17.5703125" style="14" customWidth="1"/>
    <col min="12" max="13" width="14.7109375" style="14" customWidth="1"/>
    <col min="14" max="14" width="4.28515625" style="14" customWidth="1"/>
    <col min="15" max="15" width="29" style="14" customWidth="1"/>
    <col min="16" max="16" width="14.5703125" style="14" customWidth="1"/>
    <col min="17" max="17" width="14.7109375" style="14" customWidth="1"/>
    <col min="18" max="18" width="15.85546875" style="14" customWidth="1"/>
    <col min="19" max="20" width="14" style="14" customWidth="1"/>
    <col min="21" max="21" width="4.42578125" style="14" customWidth="1"/>
    <col min="22" max="22" width="23.5703125" style="14" customWidth="1"/>
    <col min="23" max="23" width="9.7109375" style="14" customWidth="1"/>
    <col min="24" max="24" width="11.85546875" style="14" customWidth="1"/>
    <col min="25" max="25" width="13.28515625" style="14" customWidth="1"/>
    <col min="26" max="27" width="13.7109375" style="14" customWidth="1"/>
    <col min="28" max="29" width="9.7109375" style="14" customWidth="1"/>
    <col min="30" max="30" width="14.7109375" style="14" customWidth="1"/>
    <col min="31" max="256" width="9.5703125" style="14" customWidth="1"/>
    <col min="257" max="257" width="30.28515625" style="14" customWidth="1"/>
    <col min="258" max="258" width="9.42578125" style="14" customWidth="1"/>
    <col min="259" max="259" width="13" style="14" customWidth="1"/>
    <col min="260" max="260" width="14" style="14" customWidth="1"/>
    <col min="261" max="262" width="14.140625" style="14" customWidth="1"/>
    <col min="263" max="263" width="4.28515625" style="14" customWidth="1"/>
    <col min="264" max="264" width="31.140625" style="14" customWidth="1"/>
    <col min="265" max="265" width="12.5703125" style="14" customWidth="1"/>
    <col min="266" max="266" width="13.85546875" style="14" customWidth="1"/>
    <col min="267" max="267" width="17.5703125" style="14" customWidth="1"/>
    <col min="268" max="269" width="14.7109375" style="14" customWidth="1"/>
    <col min="270" max="270" width="4.28515625" style="14" customWidth="1"/>
    <col min="271" max="271" width="30.7109375" style="14" customWidth="1"/>
    <col min="272" max="272" width="14.5703125" style="14" customWidth="1"/>
    <col min="273" max="273" width="14.7109375" style="14" customWidth="1"/>
    <col min="274" max="274" width="15.85546875" style="14" customWidth="1"/>
    <col min="275" max="276" width="14" style="14" customWidth="1"/>
    <col min="277" max="277" width="4.42578125" style="14" customWidth="1"/>
    <col min="278" max="285" width="9.7109375" style="14" customWidth="1"/>
    <col min="286" max="286" width="14.7109375" style="14" customWidth="1"/>
    <col min="287" max="512" width="9.5703125" style="14" customWidth="1"/>
    <col min="513" max="513" width="30.28515625" style="14" customWidth="1"/>
    <col min="514" max="514" width="9.42578125" style="14" customWidth="1"/>
    <col min="515" max="515" width="13" style="14" customWidth="1"/>
    <col min="516" max="516" width="14" style="14" customWidth="1"/>
    <col min="517" max="518" width="14.140625" style="14" customWidth="1"/>
    <col min="519" max="519" width="4.28515625" style="14" customWidth="1"/>
    <col min="520" max="520" width="31.140625" style="14" customWidth="1"/>
    <col min="521" max="521" width="12.5703125" style="14" customWidth="1"/>
    <col min="522" max="522" width="13.85546875" style="14" customWidth="1"/>
    <col min="523" max="523" width="17.5703125" style="14" customWidth="1"/>
    <col min="524" max="525" width="14.7109375" style="14" customWidth="1"/>
    <col min="526" max="526" width="4.28515625" style="14" customWidth="1"/>
    <col min="527" max="527" width="30.7109375" style="14" customWidth="1"/>
    <col min="528" max="528" width="14.5703125" style="14" customWidth="1"/>
    <col min="529" max="529" width="14.7109375" style="14" customWidth="1"/>
    <col min="530" max="530" width="15.85546875" style="14" customWidth="1"/>
    <col min="531" max="532" width="14" style="14" customWidth="1"/>
    <col min="533" max="533" width="4.42578125" style="14" customWidth="1"/>
    <col min="534" max="541" width="9.7109375" style="14" customWidth="1"/>
    <col min="542" max="542" width="14.7109375" style="14" customWidth="1"/>
    <col min="543" max="768" width="9.5703125" style="14" customWidth="1"/>
    <col min="769" max="769" width="30.28515625" style="14" customWidth="1"/>
    <col min="770" max="770" width="9.42578125" style="14" customWidth="1"/>
    <col min="771" max="771" width="13" style="14" customWidth="1"/>
    <col min="772" max="772" width="14" style="14" customWidth="1"/>
    <col min="773" max="774" width="14.140625" style="14" customWidth="1"/>
    <col min="775" max="775" width="4.28515625" style="14" customWidth="1"/>
    <col min="776" max="776" width="31.140625" style="14" customWidth="1"/>
    <col min="777" max="777" width="12.5703125" style="14" customWidth="1"/>
    <col min="778" max="778" width="13.85546875" style="14" customWidth="1"/>
    <col min="779" max="779" width="17.5703125" style="14" customWidth="1"/>
    <col min="780" max="781" width="14.7109375" style="14" customWidth="1"/>
    <col min="782" max="782" width="4.28515625" style="14" customWidth="1"/>
    <col min="783" max="783" width="30.7109375" style="14" customWidth="1"/>
    <col min="784" max="784" width="14.5703125" style="14" customWidth="1"/>
    <col min="785" max="785" width="14.7109375" style="14" customWidth="1"/>
    <col min="786" max="786" width="15.85546875" style="14" customWidth="1"/>
    <col min="787" max="788" width="14" style="14" customWidth="1"/>
    <col min="789" max="789" width="4.42578125" style="14" customWidth="1"/>
    <col min="790" max="797" width="9.7109375" style="14" customWidth="1"/>
    <col min="798" max="798" width="14.7109375" style="14" customWidth="1"/>
    <col min="799" max="1025" width="9.5703125" style="14" customWidth="1"/>
    <col min="1026" max="16384" width="9.140625" style="13"/>
  </cols>
  <sheetData>
    <row r="1" spans="1:27" x14ac:dyDescent="0.3">
      <c r="M1" s="14" t="s">
        <v>647</v>
      </c>
      <c r="AA1" s="15" t="s">
        <v>647</v>
      </c>
    </row>
    <row r="2" spans="1:27" ht="36" customHeight="1" x14ac:dyDescent="0.3">
      <c r="A2" s="237" t="s">
        <v>118</v>
      </c>
      <c r="B2" s="237"/>
      <c r="C2" s="237"/>
      <c r="D2" s="237"/>
      <c r="E2" s="237"/>
      <c r="F2" s="237"/>
      <c r="H2" s="237" t="s">
        <v>118</v>
      </c>
      <c r="I2" s="237"/>
      <c r="J2" s="237"/>
      <c r="K2" s="237"/>
      <c r="L2" s="237"/>
      <c r="M2" s="237"/>
      <c r="O2" s="237" t="s">
        <v>118</v>
      </c>
      <c r="P2" s="237"/>
      <c r="Q2" s="237"/>
      <c r="R2" s="237"/>
      <c r="S2" s="237"/>
      <c r="T2" s="237"/>
      <c r="V2" s="237" t="s">
        <v>118</v>
      </c>
      <c r="W2" s="237"/>
      <c r="X2" s="237"/>
      <c r="Y2" s="237"/>
      <c r="Z2" s="237"/>
      <c r="AA2" s="237"/>
    </row>
    <row r="3" spans="1:27" s="16" customFormat="1" x14ac:dyDescent="0.3">
      <c r="A3" s="238" t="s">
        <v>119</v>
      </c>
      <c r="B3" s="238"/>
      <c r="C3" s="238"/>
      <c r="D3" s="238"/>
      <c r="E3" s="238"/>
      <c r="F3" s="238"/>
      <c r="H3" s="238" t="s">
        <v>120</v>
      </c>
      <c r="I3" s="238"/>
      <c r="J3" s="238"/>
      <c r="K3" s="238"/>
      <c r="L3" s="238"/>
      <c r="M3" s="238"/>
      <c r="O3" s="238" t="s">
        <v>121</v>
      </c>
      <c r="P3" s="238"/>
      <c r="Q3" s="238"/>
      <c r="R3" s="238"/>
      <c r="S3" s="238"/>
      <c r="T3" s="238"/>
      <c r="V3" s="238" t="s">
        <v>122</v>
      </c>
      <c r="W3" s="238"/>
      <c r="X3" s="238"/>
      <c r="Y3" s="238"/>
      <c r="Z3" s="238"/>
      <c r="AA3" s="238"/>
    </row>
    <row r="4" spans="1:27" ht="89.25" customHeight="1" x14ac:dyDescent="0.3">
      <c r="A4" s="17" t="s">
        <v>123</v>
      </c>
      <c r="B4" s="237" t="s">
        <v>124</v>
      </c>
      <c r="C4" s="17" t="s">
        <v>125</v>
      </c>
      <c r="D4" s="17" t="s">
        <v>126</v>
      </c>
      <c r="E4" s="17" t="s">
        <v>127</v>
      </c>
      <c r="F4" s="17" t="s">
        <v>128</v>
      </c>
      <c r="H4" s="17" t="s">
        <v>123</v>
      </c>
      <c r="I4" s="237" t="s">
        <v>124</v>
      </c>
      <c r="J4" s="17" t="s">
        <v>129</v>
      </c>
      <c r="K4" s="17" t="s">
        <v>126</v>
      </c>
      <c r="L4" s="17" t="s">
        <v>127</v>
      </c>
      <c r="M4" s="17" t="s">
        <v>128</v>
      </c>
      <c r="O4" s="17" t="s">
        <v>123</v>
      </c>
      <c r="P4" s="237" t="s">
        <v>124</v>
      </c>
      <c r="Q4" s="17" t="s">
        <v>130</v>
      </c>
      <c r="R4" s="17" t="s">
        <v>126</v>
      </c>
      <c r="S4" s="17" t="s">
        <v>127</v>
      </c>
      <c r="T4" s="17" t="s">
        <v>128</v>
      </c>
      <c r="V4" s="17" t="s">
        <v>123</v>
      </c>
      <c r="W4" s="237" t="s">
        <v>124</v>
      </c>
      <c r="X4" s="17" t="s">
        <v>130</v>
      </c>
      <c r="Y4" s="17" t="s">
        <v>126</v>
      </c>
      <c r="Z4" s="17" t="s">
        <v>127</v>
      </c>
      <c r="AA4" s="17" t="s">
        <v>128</v>
      </c>
    </row>
    <row r="5" spans="1:27" ht="63" customHeight="1" x14ac:dyDescent="0.3">
      <c r="A5" s="18" t="s">
        <v>131</v>
      </c>
      <c r="B5" s="237"/>
      <c r="C5" s="19">
        <v>212.11549968927517</v>
      </c>
      <c r="D5" s="19">
        <v>327.04000000000002</v>
      </c>
      <c r="E5" s="19">
        <v>-114.92450031072485</v>
      </c>
      <c r="F5" s="19">
        <v>64.859191441192252</v>
      </c>
      <c r="H5" s="18" t="s">
        <v>131</v>
      </c>
      <c r="I5" s="237"/>
      <c r="J5" s="20">
        <v>89.241340424700468</v>
      </c>
      <c r="K5" s="19">
        <v>327.04268262633087</v>
      </c>
      <c r="L5" s="19">
        <v>-237.8013422016304</v>
      </c>
      <c r="M5" s="19">
        <v>27.287368030387928</v>
      </c>
      <c r="O5" s="18" t="s">
        <v>131</v>
      </c>
      <c r="P5" s="237"/>
      <c r="Q5" s="19">
        <v>106.2991592645747</v>
      </c>
      <c r="R5" s="19">
        <v>327.04268262633087</v>
      </c>
      <c r="S5" s="19">
        <v>-220.74352336175616</v>
      </c>
      <c r="T5" s="19">
        <v>32.503145586666108</v>
      </c>
      <c r="V5" s="18" t="s">
        <v>131</v>
      </c>
      <c r="W5" s="237"/>
      <c r="X5" s="19">
        <v>16.574999999999999</v>
      </c>
      <c r="Y5" s="19">
        <v>327.04268262633087</v>
      </c>
      <c r="Z5" s="19">
        <v>-310.46768262633088</v>
      </c>
      <c r="AA5" s="19">
        <v>5.0681458049737493</v>
      </c>
    </row>
    <row r="6" spans="1:27" ht="33" x14ac:dyDescent="0.3">
      <c r="A6" s="21" t="s">
        <v>132</v>
      </c>
      <c r="B6" s="22">
        <v>6.4</v>
      </c>
      <c r="C6" s="23">
        <v>158.5</v>
      </c>
      <c r="D6" s="23">
        <v>450</v>
      </c>
      <c r="E6" s="23">
        <v>-291.5</v>
      </c>
      <c r="F6" s="22">
        <v>35.222222222222221</v>
      </c>
      <c r="H6" s="21" t="s">
        <v>132</v>
      </c>
      <c r="I6" s="22">
        <v>6.4</v>
      </c>
      <c r="J6" s="24">
        <v>54.5</v>
      </c>
      <c r="K6" s="23">
        <v>450</v>
      </c>
      <c r="L6" s="23">
        <v>-395.5</v>
      </c>
      <c r="M6" s="22">
        <v>12.111111111111111</v>
      </c>
      <c r="O6" s="21" t="s">
        <v>132</v>
      </c>
      <c r="P6" s="22">
        <v>6.4</v>
      </c>
      <c r="Q6" s="24">
        <v>4</v>
      </c>
      <c r="R6" s="23">
        <v>450</v>
      </c>
      <c r="S6" s="23">
        <v>-446</v>
      </c>
      <c r="T6" s="22">
        <v>0.88888888888888884</v>
      </c>
      <c r="V6" s="21" t="s">
        <v>132</v>
      </c>
      <c r="W6" s="22">
        <v>6.4</v>
      </c>
      <c r="X6" s="24">
        <v>100</v>
      </c>
      <c r="Y6" s="23">
        <v>450</v>
      </c>
      <c r="Z6" s="23">
        <v>-350</v>
      </c>
      <c r="AA6" s="22">
        <v>22.222222222222221</v>
      </c>
    </row>
    <row r="7" spans="1:27" x14ac:dyDescent="0.3">
      <c r="A7" s="21" t="s">
        <v>111</v>
      </c>
      <c r="B7" s="22">
        <v>1.07</v>
      </c>
      <c r="C7" s="23">
        <v>26.45</v>
      </c>
      <c r="D7" s="23">
        <v>50</v>
      </c>
      <c r="E7" s="23">
        <v>-23.55</v>
      </c>
      <c r="F7" s="22">
        <v>52.9</v>
      </c>
      <c r="H7" s="21" t="s">
        <v>111</v>
      </c>
      <c r="I7" s="22">
        <v>1.07</v>
      </c>
      <c r="J7" s="24">
        <v>26.45</v>
      </c>
      <c r="K7" s="23">
        <v>50</v>
      </c>
      <c r="L7" s="23">
        <v>-23.55</v>
      </c>
      <c r="M7" s="22">
        <v>52.9</v>
      </c>
      <c r="O7" s="21" t="s">
        <v>111</v>
      </c>
      <c r="P7" s="22">
        <v>1.07</v>
      </c>
      <c r="Q7" s="24">
        <v>0</v>
      </c>
      <c r="R7" s="23">
        <v>50</v>
      </c>
      <c r="S7" s="23">
        <v>-50</v>
      </c>
      <c r="T7" s="22">
        <v>0</v>
      </c>
      <c r="V7" s="21" t="s">
        <v>111</v>
      </c>
      <c r="W7" s="22">
        <v>1.07</v>
      </c>
      <c r="X7" s="24">
        <v>0</v>
      </c>
      <c r="Y7" s="23">
        <v>50</v>
      </c>
      <c r="Z7" s="23">
        <v>-50</v>
      </c>
      <c r="AA7" s="22">
        <v>0</v>
      </c>
    </row>
    <row r="8" spans="1:27" x14ac:dyDescent="0.3">
      <c r="A8" s="21" t="s">
        <v>112</v>
      </c>
      <c r="B8" s="22">
        <v>7</v>
      </c>
      <c r="C8" s="23">
        <v>20</v>
      </c>
      <c r="D8" s="23">
        <v>10</v>
      </c>
      <c r="E8" s="23">
        <v>10</v>
      </c>
      <c r="F8" s="22">
        <v>200</v>
      </c>
      <c r="H8" s="21" t="s">
        <v>112</v>
      </c>
      <c r="I8" s="22">
        <v>7</v>
      </c>
      <c r="J8" s="24">
        <v>2.9</v>
      </c>
      <c r="K8" s="23">
        <v>10</v>
      </c>
      <c r="L8" s="23">
        <v>-7.1</v>
      </c>
      <c r="M8" s="22">
        <v>29</v>
      </c>
      <c r="O8" s="21" t="s">
        <v>112</v>
      </c>
      <c r="P8" s="22">
        <v>7</v>
      </c>
      <c r="Q8" s="24">
        <v>10.45</v>
      </c>
      <c r="R8" s="23">
        <v>10</v>
      </c>
      <c r="S8" s="23">
        <v>0.44999999999999929</v>
      </c>
      <c r="T8" s="22">
        <v>104.5</v>
      </c>
      <c r="V8" s="21" t="s">
        <v>112</v>
      </c>
      <c r="W8" s="22">
        <v>7</v>
      </c>
      <c r="X8" s="24">
        <v>6.65</v>
      </c>
      <c r="Y8" s="23">
        <v>10</v>
      </c>
      <c r="Z8" s="23">
        <v>-3.3499999999999996</v>
      </c>
      <c r="AA8" s="22">
        <v>66.5</v>
      </c>
    </row>
    <row r="9" spans="1:27" x14ac:dyDescent="0.3">
      <c r="A9" s="21" t="s">
        <v>133</v>
      </c>
      <c r="B9" s="22">
        <v>0.66</v>
      </c>
      <c r="C9" s="23">
        <v>11.65</v>
      </c>
      <c r="D9" s="23">
        <v>10</v>
      </c>
      <c r="E9" s="23">
        <v>1.6500000000000004</v>
      </c>
      <c r="F9" s="22">
        <v>116.5</v>
      </c>
      <c r="H9" s="21" t="s">
        <v>133</v>
      </c>
      <c r="I9" s="22">
        <v>0.66</v>
      </c>
      <c r="J9" s="24">
        <v>10</v>
      </c>
      <c r="K9" s="23">
        <v>10</v>
      </c>
      <c r="L9" s="23">
        <v>0</v>
      </c>
      <c r="M9" s="22">
        <v>100</v>
      </c>
      <c r="O9" s="21" t="s">
        <v>133</v>
      </c>
      <c r="P9" s="22">
        <v>0.66</v>
      </c>
      <c r="Q9" s="24">
        <v>1.65</v>
      </c>
      <c r="R9" s="23">
        <v>10</v>
      </c>
      <c r="S9" s="23">
        <v>-8.35</v>
      </c>
      <c r="T9" s="22">
        <v>16.5</v>
      </c>
      <c r="V9" s="21" t="s">
        <v>133</v>
      </c>
      <c r="W9" s="22">
        <v>0.66</v>
      </c>
      <c r="X9" s="24">
        <v>0</v>
      </c>
      <c r="Y9" s="23">
        <v>10</v>
      </c>
      <c r="Z9" s="23">
        <v>-10</v>
      </c>
      <c r="AA9" s="22">
        <v>0</v>
      </c>
    </row>
    <row r="10" spans="1:27" x14ac:dyDescent="0.3">
      <c r="A10" s="21" t="s">
        <v>104</v>
      </c>
      <c r="B10" s="22">
        <v>1</v>
      </c>
      <c r="C10" s="23">
        <v>57.65</v>
      </c>
      <c r="D10" s="23">
        <v>70</v>
      </c>
      <c r="E10" s="23">
        <v>-12.350000000000001</v>
      </c>
      <c r="F10" s="22">
        <v>82.357142857142861</v>
      </c>
      <c r="H10" s="21" t="s">
        <v>104</v>
      </c>
      <c r="I10" s="22">
        <v>1</v>
      </c>
      <c r="J10" s="24">
        <v>11.25</v>
      </c>
      <c r="K10" s="23">
        <v>70</v>
      </c>
      <c r="L10" s="23">
        <v>-58.75</v>
      </c>
      <c r="M10" s="22">
        <v>16.071428571428573</v>
      </c>
      <c r="O10" s="21" t="s">
        <v>104</v>
      </c>
      <c r="P10" s="22">
        <v>1</v>
      </c>
      <c r="Q10" s="24">
        <v>46.4</v>
      </c>
      <c r="R10" s="23">
        <v>70</v>
      </c>
      <c r="S10" s="23">
        <v>-23.6</v>
      </c>
      <c r="T10" s="22">
        <v>66.285714285714292</v>
      </c>
      <c r="V10" s="21" t="s">
        <v>104</v>
      </c>
      <c r="W10" s="22">
        <v>1</v>
      </c>
      <c r="X10" s="24">
        <v>0</v>
      </c>
      <c r="Y10" s="23">
        <v>70</v>
      </c>
      <c r="Z10" s="23">
        <v>-70</v>
      </c>
      <c r="AA10" s="22">
        <v>0</v>
      </c>
    </row>
    <row r="11" spans="1:27" x14ac:dyDescent="0.3">
      <c r="A11" s="21" t="s">
        <v>116</v>
      </c>
      <c r="B11" s="22">
        <v>1.1599999999999999</v>
      </c>
      <c r="C11" s="23">
        <v>8.75</v>
      </c>
      <c r="D11" s="23">
        <v>30</v>
      </c>
      <c r="E11" s="23">
        <v>-21.25</v>
      </c>
      <c r="F11" s="22">
        <v>29.166666666666668</v>
      </c>
      <c r="H11" s="21" t="s">
        <v>116</v>
      </c>
      <c r="I11" s="22">
        <v>1.1599999999999999</v>
      </c>
      <c r="J11" s="24">
        <v>5.25</v>
      </c>
      <c r="K11" s="23">
        <v>30</v>
      </c>
      <c r="L11" s="23">
        <v>-24.75</v>
      </c>
      <c r="M11" s="22">
        <v>17.5</v>
      </c>
      <c r="O11" s="21" t="s">
        <v>116</v>
      </c>
      <c r="P11" s="22">
        <v>1.1599999999999999</v>
      </c>
      <c r="Q11" s="24">
        <v>3.5</v>
      </c>
      <c r="R11" s="23">
        <v>30</v>
      </c>
      <c r="S11" s="23">
        <v>-26.5</v>
      </c>
      <c r="T11" s="22">
        <v>11.666666666666666</v>
      </c>
      <c r="V11" s="21" t="s">
        <v>116</v>
      </c>
      <c r="W11" s="22">
        <v>1.1599999999999999</v>
      </c>
      <c r="X11" s="24">
        <v>0</v>
      </c>
      <c r="Y11" s="23">
        <v>30</v>
      </c>
      <c r="Z11" s="23">
        <v>-30</v>
      </c>
      <c r="AA11" s="22">
        <v>0</v>
      </c>
    </row>
    <row r="12" spans="1:27" x14ac:dyDescent="0.3">
      <c r="A12" s="21" t="s">
        <v>108</v>
      </c>
      <c r="B12" s="22">
        <v>0.8</v>
      </c>
      <c r="C12" s="23">
        <v>0</v>
      </c>
      <c r="D12" s="23">
        <v>0</v>
      </c>
      <c r="E12" s="23">
        <v>0</v>
      </c>
      <c r="F12" s="22"/>
      <c r="H12" s="21" t="s">
        <v>108</v>
      </c>
      <c r="I12" s="22">
        <v>0.8</v>
      </c>
      <c r="J12" s="24">
        <v>0</v>
      </c>
      <c r="K12" s="23">
        <v>0</v>
      </c>
      <c r="L12" s="23">
        <v>0</v>
      </c>
      <c r="M12" s="22"/>
      <c r="O12" s="21" t="s">
        <v>108</v>
      </c>
      <c r="P12" s="22">
        <v>0.8</v>
      </c>
      <c r="Q12" s="24">
        <v>0</v>
      </c>
      <c r="R12" s="23">
        <v>0</v>
      </c>
      <c r="S12" s="23">
        <v>0</v>
      </c>
      <c r="T12" s="22"/>
      <c r="V12" s="21" t="s">
        <v>108</v>
      </c>
      <c r="W12" s="22">
        <v>0.8</v>
      </c>
      <c r="X12" s="24">
        <v>0</v>
      </c>
      <c r="Y12" s="23">
        <v>0</v>
      </c>
      <c r="Z12" s="23">
        <v>0</v>
      </c>
      <c r="AA12" s="22"/>
    </row>
    <row r="13" spans="1:27" x14ac:dyDescent="0.3">
      <c r="A13" s="21" t="s">
        <v>134</v>
      </c>
      <c r="B13" s="22">
        <v>1.27</v>
      </c>
      <c r="C13" s="23">
        <v>75.134000000000015</v>
      </c>
      <c r="D13" s="23">
        <v>35</v>
      </c>
      <c r="E13" s="23">
        <v>40.134000000000015</v>
      </c>
      <c r="F13" s="22">
        <v>214.66857142857148</v>
      </c>
      <c r="H13" s="21" t="s">
        <v>134</v>
      </c>
      <c r="I13" s="22">
        <v>1.27</v>
      </c>
      <c r="J13" s="24">
        <v>13.884</v>
      </c>
      <c r="K13" s="23">
        <v>35</v>
      </c>
      <c r="L13" s="23">
        <v>-21.116</v>
      </c>
      <c r="M13" s="22">
        <v>39.668571428571433</v>
      </c>
      <c r="O13" s="21" t="s">
        <v>134</v>
      </c>
      <c r="P13" s="22">
        <v>1.27</v>
      </c>
      <c r="Q13" s="24">
        <v>61.250000000000007</v>
      </c>
      <c r="R13" s="23">
        <v>35</v>
      </c>
      <c r="S13" s="23">
        <v>26.250000000000007</v>
      </c>
      <c r="T13" s="22">
        <v>175.00000000000003</v>
      </c>
      <c r="V13" s="21" t="s">
        <v>134</v>
      </c>
      <c r="W13" s="22">
        <v>1.27</v>
      </c>
      <c r="X13" s="24">
        <v>0</v>
      </c>
      <c r="Y13" s="23">
        <v>35</v>
      </c>
      <c r="Z13" s="23">
        <v>-35</v>
      </c>
      <c r="AA13" s="22">
        <v>0</v>
      </c>
    </row>
    <row r="14" spans="1:27" x14ac:dyDescent="0.3">
      <c r="A14" s="21" t="s">
        <v>135</v>
      </c>
      <c r="B14" s="22">
        <v>1.4</v>
      </c>
      <c r="C14" s="23">
        <v>7.8250000000000002</v>
      </c>
      <c r="D14" s="23">
        <v>58</v>
      </c>
      <c r="E14" s="23">
        <v>-50.174999999999997</v>
      </c>
      <c r="F14" s="22">
        <v>13.491379310344827</v>
      </c>
      <c r="H14" s="21" t="s">
        <v>135</v>
      </c>
      <c r="I14" s="22">
        <v>1.4</v>
      </c>
      <c r="J14" s="24">
        <v>2.4249999999999998</v>
      </c>
      <c r="K14" s="23">
        <v>58</v>
      </c>
      <c r="L14" s="23">
        <v>-55.575000000000003</v>
      </c>
      <c r="M14" s="22">
        <v>4.1810344827586201</v>
      </c>
      <c r="O14" s="21" t="s">
        <v>135</v>
      </c>
      <c r="P14" s="22">
        <v>1.4</v>
      </c>
      <c r="Q14" s="24">
        <v>5.4</v>
      </c>
      <c r="R14" s="23">
        <v>58</v>
      </c>
      <c r="S14" s="23">
        <v>-52.6</v>
      </c>
      <c r="T14" s="22">
        <v>9.3103448275862064</v>
      </c>
      <c r="V14" s="21" t="s">
        <v>135</v>
      </c>
      <c r="W14" s="22">
        <v>1.4</v>
      </c>
      <c r="X14" s="24">
        <v>0</v>
      </c>
      <c r="Y14" s="23">
        <v>58</v>
      </c>
      <c r="Z14" s="23">
        <v>-58</v>
      </c>
      <c r="AA14" s="22">
        <v>0</v>
      </c>
    </row>
    <row r="15" spans="1:27" ht="33" x14ac:dyDescent="0.3">
      <c r="A15" s="21" t="s">
        <v>136</v>
      </c>
      <c r="B15" s="22">
        <v>1.4</v>
      </c>
      <c r="C15" s="23">
        <v>17.05</v>
      </c>
      <c r="D15" s="23">
        <v>40</v>
      </c>
      <c r="E15" s="23">
        <v>-22.95</v>
      </c>
      <c r="F15" s="22">
        <v>42.625</v>
      </c>
      <c r="H15" s="21" t="s">
        <v>136</v>
      </c>
      <c r="I15" s="22">
        <v>1.4</v>
      </c>
      <c r="J15" s="24">
        <v>16.8</v>
      </c>
      <c r="K15" s="23">
        <v>40</v>
      </c>
      <c r="L15" s="23">
        <v>-23.2</v>
      </c>
      <c r="M15" s="22">
        <v>42</v>
      </c>
      <c r="O15" s="21" t="s">
        <v>136</v>
      </c>
      <c r="P15" s="22">
        <v>1.4</v>
      </c>
      <c r="Q15" s="24">
        <v>0.25</v>
      </c>
      <c r="R15" s="23">
        <v>40</v>
      </c>
      <c r="S15" s="23">
        <v>-39.75</v>
      </c>
      <c r="T15" s="22">
        <v>0.625</v>
      </c>
      <c r="V15" s="21" t="s">
        <v>136</v>
      </c>
      <c r="W15" s="22">
        <v>1.4</v>
      </c>
      <c r="X15" s="24">
        <v>0</v>
      </c>
      <c r="Y15" s="23">
        <v>40</v>
      </c>
      <c r="Z15" s="23">
        <v>-40</v>
      </c>
      <c r="AA15" s="22">
        <v>0</v>
      </c>
    </row>
    <row r="16" spans="1:27" x14ac:dyDescent="0.3">
      <c r="A16" s="18" t="s">
        <v>137</v>
      </c>
      <c r="B16" s="19"/>
      <c r="C16" s="25">
        <v>205.69629629629628</v>
      </c>
      <c r="D16" s="25">
        <v>291</v>
      </c>
      <c r="E16" s="25">
        <v>-85.303703703703718</v>
      </c>
      <c r="F16" s="19">
        <v>70.686012472954047</v>
      </c>
      <c r="H16" s="18" t="s">
        <v>137</v>
      </c>
      <c r="I16" s="19"/>
      <c r="J16" s="20">
        <v>42.987037037037041</v>
      </c>
      <c r="K16" s="25">
        <v>290.7037037037037</v>
      </c>
      <c r="L16" s="25">
        <v>-247.71666666666664</v>
      </c>
      <c r="M16" s="19">
        <v>14.787234042553195</v>
      </c>
      <c r="O16" s="18" t="s">
        <v>137</v>
      </c>
      <c r="P16" s="19"/>
      <c r="Q16" s="25">
        <v>162.70925925925926</v>
      </c>
      <c r="R16" s="25">
        <v>290.7037037037037</v>
      </c>
      <c r="S16" s="25">
        <v>-127.99444444444444</v>
      </c>
      <c r="T16" s="19">
        <v>55.970824308829151</v>
      </c>
      <c r="V16" s="18" t="s">
        <v>137</v>
      </c>
      <c r="W16" s="19"/>
      <c r="X16" s="25">
        <v>0</v>
      </c>
      <c r="Y16" s="25">
        <v>290.7037037037037</v>
      </c>
      <c r="Z16" s="25">
        <v>-290.7037037037037</v>
      </c>
      <c r="AA16" s="19">
        <v>0</v>
      </c>
    </row>
    <row r="17" spans="1:27" x14ac:dyDescent="0.3">
      <c r="A17" s="21" t="s">
        <v>138</v>
      </c>
      <c r="B17" s="22">
        <v>1</v>
      </c>
      <c r="C17" s="23">
        <v>150.65</v>
      </c>
      <c r="D17" s="23">
        <v>187</v>
      </c>
      <c r="E17" s="23">
        <v>-36.349999999999994</v>
      </c>
      <c r="F17" s="22">
        <v>80.561497326203209</v>
      </c>
      <c r="H17" s="21" t="s">
        <v>138</v>
      </c>
      <c r="I17" s="22">
        <v>1</v>
      </c>
      <c r="J17" s="24">
        <v>37.700000000000003</v>
      </c>
      <c r="K17" s="23">
        <v>187</v>
      </c>
      <c r="L17" s="23">
        <v>-149.30000000000001</v>
      </c>
      <c r="M17" s="22">
        <v>20.160427807486634</v>
      </c>
      <c r="O17" s="21" t="s">
        <v>138</v>
      </c>
      <c r="P17" s="22">
        <v>1</v>
      </c>
      <c r="Q17" s="24">
        <v>112.95</v>
      </c>
      <c r="R17" s="23">
        <v>187</v>
      </c>
      <c r="S17" s="23">
        <v>-74.05</v>
      </c>
      <c r="T17" s="22">
        <v>60.401069518716575</v>
      </c>
      <c r="V17" s="21" t="s">
        <v>138</v>
      </c>
      <c r="W17" s="22">
        <v>1</v>
      </c>
      <c r="X17" s="24">
        <v>0</v>
      </c>
      <c r="Y17" s="23">
        <v>187</v>
      </c>
      <c r="Z17" s="23">
        <v>-187</v>
      </c>
      <c r="AA17" s="22">
        <v>0</v>
      </c>
    </row>
    <row r="18" spans="1:27" x14ac:dyDescent="0.3">
      <c r="A18" s="21" t="s">
        <v>139</v>
      </c>
      <c r="B18" s="22">
        <v>2.7</v>
      </c>
      <c r="C18" s="23">
        <v>148.625</v>
      </c>
      <c r="D18" s="23">
        <v>280</v>
      </c>
      <c r="E18" s="23">
        <v>-131.375</v>
      </c>
      <c r="F18" s="22">
        <v>53.080357142857146</v>
      </c>
      <c r="H18" s="21" t="s">
        <v>139</v>
      </c>
      <c r="I18" s="22">
        <v>2.7</v>
      </c>
      <c r="J18" s="24">
        <v>14.274999999999999</v>
      </c>
      <c r="K18" s="23">
        <v>280</v>
      </c>
      <c r="L18" s="23">
        <v>-265.72500000000002</v>
      </c>
      <c r="M18" s="22">
        <v>5.0982142857142847</v>
      </c>
      <c r="O18" s="21" t="s">
        <v>139</v>
      </c>
      <c r="P18" s="22">
        <v>2.7</v>
      </c>
      <c r="Q18" s="24">
        <v>134.35</v>
      </c>
      <c r="R18" s="23">
        <v>280</v>
      </c>
      <c r="S18" s="23">
        <v>-145.65</v>
      </c>
      <c r="T18" s="22">
        <v>47.982142857142854</v>
      </c>
      <c r="V18" s="21" t="s">
        <v>139</v>
      </c>
      <c r="W18" s="22">
        <v>2.7</v>
      </c>
      <c r="X18" s="24">
        <v>0</v>
      </c>
      <c r="Y18" s="23">
        <v>280</v>
      </c>
      <c r="Z18" s="23">
        <v>-280</v>
      </c>
      <c r="AA18" s="22">
        <v>0</v>
      </c>
    </row>
    <row r="19" spans="1:27" x14ac:dyDescent="0.3">
      <c r="A19" s="18" t="s">
        <v>140</v>
      </c>
      <c r="B19" s="19"/>
      <c r="C19" s="25">
        <v>468.48333333333335</v>
      </c>
      <c r="D19" s="25">
        <v>507</v>
      </c>
      <c r="E19" s="25">
        <v>-38.516666666666652</v>
      </c>
      <c r="F19" s="19">
        <v>92.40302432610126</v>
      </c>
      <c r="H19" s="18" t="s">
        <v>140</v>
      </c>
      <c r="I19" s="19"/>
      <c r="J19" s="20">
        <v>131</v>
      </c>
      <c r="K19" s="25">
        <v>507.22222222222223</v>
      </c>
      <c r="L19" s="25">
        <v>-376.22222222222223</v>
      </c>
      <c r="M19" s="19">
        <v>25.826944140197153</v>
      </c>
      <c r="O19" s="18" t="s">
        <v>140</v>
      </c>
      <c r="P19" s="19"/>
      <c r="Q19" s="25">
        <v>196.88333333333333</v>
      </c>
      <c r="R19" s="25">
        <v>507.22222222222223</v>
      </c>
      <c r="S19" s="25">
        <v>-310.3388888888889</v>
      </c>
      <c r="T19" s="19">
        <v>38.815991237677984</v>
      </c>
      <c r="V19" s="18" t="s">
        <v>140</v>
      </c>
      <c r="W19" s="19"/>
      <c r="X19" s="25">
        <v>140.60000000000002</v>
      </c>
      <c r="Y19" s="25">
        <v>507.22222222222223</v>
      </c>
      <c r="Z19" s="25">
        <v>-366.62222222222221</v>
      </c>
      <c r="AA19" s="19">
        <v>27.719605695509312</v>
      </c>
    </row>
    <row r="20" spans="1:27" x14ac:dyDescent="0.3">
      <c r="A20" s="21" t="s">
        <v>115</v>
      </c>
      <c r="B20" s="22">
        <v>1</v>
      </c>
      <c r="C20" s="23">
        <v>339.15000000000003</v>
      </c>
      <c r="D20" s="23">
        <v>185</v>
      </c>
      <c r="E20" s="23">
        <v>154.15000000000003</v>
      </c>
      <c r="F20" s="22">
        <v>183.32432432432432</v>
      </c>
      <c r="H20" s="21" t="s">
        <v>115</v>
      </c>
      <c r="I20" s="22">
        <v>1</v>
      </c>
      <c r="J20" s="24">
        <v>110</v>
      </c>
      <c r="K20" s="23">
        <v>185</v>
      </c>
      <c r="L20" s="23">
        <v>-75</v>
      </c>
      <c r="M20" s="22">
        <v>59.45945945945946</v>
      </c>
      <c r="O20" s="21" t="s">
        <v>115</v>
      </c>
      <c r="P20" s="22">
        <v>1</v>
      </c>
      <c r="Q20" s="23">
        <v>110.55</v>
      </c>
      <c r="R20" s="23">
        <v>185</v>
      </c>
      <c r="S20" s="23">
        <v>-74.45</v>
      </c>
      <c r="T20" s="22">
        <v>59.756756756756758</v>
      </c>
      <c r="V20" s="21" t="s">
        <v>115</v>
      </c>
      <c r="W20" s="22">
        <v>1</v>
      </c>
      <c r="X20" s="24">
        <v>118.60000000000001</v>
      </c>
      <c r="Y20" s="23">
        <v>185</v>
      </c>
      <c r="Z20" s="23">
        <v>-66.399999999999991</v>
      </c>
      <c r="AA20" s="22">
        <v>64.108108108108112</v>
      </c>
    </row>
    <row r="21" spans="1:27" x14ac:dyDescent="0.3">
      <c r="A21" s="21" t="s">
        <v>141</v>
      </c>
      <c r="B21" s="22">
        <v>0.15</v>
      </c>
      <c r="C21" s="23">
        <v>19.399999999999999</v>
      </c>
      <c r="D21" s="23">
        <v>15</v>
      </c>
      <c r="E21" s="23">
        <v>4.3999999999999986</v>
      </c>
      <c r="F21" s="22">
        <v>129.33333333333331</v>
      </c>
      <c r="H21" s="21" t="s">
        <v>141</v>
      </c>
      <c r="I21" s="22">
        <v>0.15</v>
      </c>
      <c r="J21" s="24">
        <v>3.15</v>
      </c>
      <c r="K21" s="23">
        <v>15</v>
      </c>
      <c r="L21" s="23">
        <v>-11.85</v>
      </c>
      <c r="M21" s="22">
        <v>21</v>
      </c>
      <c r="O21" s="21" t="s">
        <v>141</v>
      </c>
      <c r="P21" s="22">
        <v>0.15</v>
      </c>
      <c r="Q21" s="23">
        <v>12.95</v>
      </c>
      <c r="R21" s="23">
        <v>15</v>
      </c>
      <c r="S21" s="23">
        <v>-2.0500000000000007</v>
      </c>
      <c r="T21" s="22">
        <v>86.333333333333329</v>
      </c>
      <c r="V21" s="21" t="s">
        <v>141</v>
      </c>
      <c r="W21" s="22">
        <v>0.15</v>
      </c>
      <c r="X21" s="24">
        <v>3.3</v>
      </c>
      <c r="Y21" s="23">
        <v>15</v>
      </c>
      <c r="Z21" s="23">
        <v>-11.7</v>
      </c>
      <c r="AA21" s="22">
        <v>22</v>
      </c>
    </row>
    <row r="22" spans="1:27" x14ac:dyDescent="0.3">
      <c r="A22" s="21" t="s">
        <v>142</v>
      </c>
      <c r="B22" s="22">
        <v>0.9</v>
      </c>
      <c r="C22" s="23">
        <v>0</v>
      </c>
      <c r="D22" s="23">
        <v>200</v>
      </c>
      <c r="E22" s="23">
        <v>-200</v>
      </c>
      <c r="F22" s="22">
        <v>0</v>
      </c>
      <c r="H22" s="21" t="s">
        <v>142</v>
      </c>
      <c r="I22" s="22">
        <v>0.9</v>
      </c>
      <c r="J22" s="24">
        <v>0</v>
      </c>
      <c r="K22" s="23">
        <v>200</v>
      </c>
      <c r="L22" s="23">
        <v>-200</v>
      </c>
      <c r="M22" s="22">
        <v>0</v>
      </c>
      <c r="O22" s="21" t="s">
        <v>142</v>
      </c>
      <c r="P22" s="22">
        <v>0.9</v>
      </c>
      <c r="Q22" s="23">
        <v>0</v>
      </c>
      <c r="R22" s="23">
        <v>200</v>
      </c>
      <c r="S22" s="23">
        <v>-200</v>
      </c>
      <c r="T22" s="22">
        <v>0</v>
      </c>
      <c r="V22" s="21" t="s">
        <v>142</v>
      </c>
      <c r="W22" s="22">
        <v>0.9</v>
      </c>
      <c r="X22" s="24">
        <v>0</v>
      </c>
      <c r="Y22" s="23">
        <v>200</v>
      </c>
      <c r="Z22" s="23">
        <v>-200</v>
      </c>
      <c r="AA22" s="22">
        <v>0</v>
      </c>
    </row>
    <row r="23" spans="1:27" ht="49.5" x14ac:dyDescent="0.3">
      <c r="A23" s="21" t="s">
        <v>143</v>
      </c>
      <c r="B23" s="22"/>
      <c r="C23" s="23">
        <v>0</v>
      </c>
      <c r="D23" s="26">
        <v>0</v>
      </c>
      <c r="E23" s="23">
        <v>0</v>
      </c>
      <c r="F23" s="22">
        <v>0</v>
      </c>
      <c r="H23" s="21" t="s">
        <v>143</v>
      </c>
      <c r="I23" s="22"/>
      <c r="J23" s="24">
        <v>0</v>
      </c>
      <c r="K23" s="23">
        <v>0</v>
      </c>
      <c r="L23" s="23">
        <v>0</v>
      </c>
      <c r="M23" s="22">
        <v>0</v>
      </c>
      <c r="O23" s="21" t="s">
        <v>143</v>
      </c>
      <c r="P23" s="22"/>
      <c r="Q23" s="23">
        <v>0</v>
      </c>
      <c r="R23" s="23">
        <v>0</v>
      </c>
      <c r="S23" s="23">
        <v>0</v>
      </c>
      <c r="T23" s="22">
        <v>0</v>
      </c>
      <c r="V23" s="21" t="s">
        <v>143</v>
      </c>
      <c r="W23" s="22"/>
      <c r="X23" s="24">
        <v>0</v>
      </c>
      <c r="Y23" s="23">
        <v>0</v>
      </c>
      <c r="Z23" s="23">
        <v>0</v>
      </c>
      <c r="AA23" s="22"/>
    </row>
    <row r="24" spans="1:27" ht="33" x14ac:dyDescent="0.3">
      <c r="A24" s="18" t="s">
        <v>144</v>
      </c>
      <c r="B24" s="19"/>
      <c r="C24" s="25">
        <v>182.85714285714286</v>
      </c>
      <c r="D24" s="25">
        <v>310</v>
      </c>
      <c r="E24" s="25">
        <v>-127.14285714285714</v>
      </c>
      <c r="F24" s="19">
        <v>58.986175115207374</v>
      </c>
      <c r="H24" s="18" t="s">
        <v>144</v>
      </c>
      <c r="I24" s="19"/>
      <c r="J24" s="20">
        <v>73.857142857142861</v>
      </c>
      <c r="K24" s="25">
        <v>310.47619047619054</v>
      </c>
      <c r="L24" s="25">
        <v>-236.61904761904768</v>
      </c>
      <c r="M24" s="19">
        <v>23.788343558282204</v>
      </c>
      <c r="O24" s="18" t="s">
        <v>144</v>
      </c>
      <c r="P24" s="19"/>
      <c r="Q24" s="25">
        <v>101.49999999999999</v>
      </c>
      <c r="R24" s="25">
        <v>310.47619047619054</v>
      </c>
      <c r="S24" s="25">
        <v>-208.97619047619054</v>
      </c>
      <c r="T24" s="19">
        <v>32.69171779141103</v>
      </c>
      <c r="V24" s="18" t="s">
        <v>144</v>
      </c>
      <c r="W24" s="19"/>
      <c r="X24" s="25">
        <v>7.5000000000000009</v>
      </c>
      <c r="Y24" s="25">
        <v>310.47619047619054</v>
      </c>
      <c r="Z24" s="25">
        <v>-302.97619047619054</v>
      </c>
      <c r="AA24" s="19">
        <v>2.415644171779141</v>
      </c>
    </row>
    <row r="25" spans="1:27" x14ac:dyDescent="0.3">
      <c r="A25" s="21" t="s">
        <v>101</v>
      </c>
      <c r="B25" s="22">
        <v>1.5</v>
      </c>
      <c r="C25" s="23">
        <v>0</v>
      </c>
      <c r="D25" s="23">
        <v>80</v>
      </c>
      <c r="E25" s="23">
        <v>-80</v>
      </c>
      <c r="F25" s="22">
        <v>0</v>
      </c>
      <c r="H25" s="21" t="s">
        <v>101</v>
      </c>
      <c r="I25" s="22">
        <v>1.5</v>
      </c>
      <c r="J25" s="24">
        <v>0</v>
      </c>
      <c r="K25" s="23">
        <v>80</v>
      </c>
      <c r="L25" s="23">
        <v>-80</v>
      </c>
      <c r="M25" s="22">
        <v>0</v>
      </c>
      <c r="O25" s="21" t="s">
        <v>101</v>
      </c>
      <c r="P25" s="22">
        <v>1.5</v>
      </c>
      <c r="Q25" s="24">
        <v>0</v>
      </c>
      <c r="R25" s="23">
        <v>80</v>
      </c>
      <c r="S25" s="23">
        <v>-80</v>
      </c>
      <c r="T25" s="22">
        <v>0</v>
      </c>
      <c r="V25" s="21" t="s">
        <v>101</v>
      </c>
      <c r="W25" s="22">
        <v>1.5</v>
      </c>
      <c r="X25" s="24">
        <v>0</v>
      </c>
      <c r="Y25" s="23">
        <v>80</v>
      </c>
      <c r="Z25" s="23">
        <v>-302.97619047619054</v>
      </c>
      <c r="AA25" s="22">
        <v>2.415644171779141</v>
      </c>
    </row>
    <row r="26" spans="1:27" x14ac:dyDescent="0.3">
      <c r="A26" s="21" t="s">
        <v>100</v>
      </c>
      <c r="B26" s="22">
        <v>1</v>
      </c>
      <c r="C26" s="23">
        <v>0</v>
      </c>
      <c r="D26" s="23">
        <v>150</v>
      </c>
      <c r="E26" s="23">
        <v>-150</v>
      </c>
      <c r="F26" s="22">
        <v>0</v>
      </c>
      <c r="H26" s="21" t="s">
        <v>100</v>
      </c>
      <c r="I26" s="22">
        <v>1</v>
      </c>
      <c r="J26" s="24">
        <v>0</v>
      </c>
      <c r="K26" s="23">
        <v>150</v>
      </c>
      <c r="L26" s="23">
        <v>-150</v>
      </c>
      <c r="M26" s="22">
        <v>0</v>
      </c>
      <c r="O26" s="21" t="s">
        <v>100</v>
      </c>
      <c r="P26" s="22">
        <v>1</v>
      </c>
      <c r="Q26" s="24">
        <v>0</v>
      </c>
      <c r="R26" s="23">
        <v>150</v>
      </c>
      <c r="S26" s="23">
        <v>-150</v>
      </c>
      <c r="T26" s="22">
        <v>0</v>
      </c>
      <c r="V26" s="21" t="s">
        <v>100</v>
      </c>
      <c r="W26" s="22">
        <v>1</v>
      </c>
      <c r="X26" s="24">
        <v>0</v>
      </c>
      <c r="Y26" s="23">
        <v>150</v>
      </c>
      <c r="Z26" s="23">
        <v>-80</v>
      </c>
      <c r="AA26" s="22">
        <v>0</v>
      </c>
    </row>
    <row r="27" spans="1:27" x14ac:dyDescent="0.3">
      <c r="A27" s="21" t="s">
        <v>114</v>
      </c>
      <c r="B27" s="22">
        <v>0.7</v>
      </c>
      <c r="C27" s="23">
        <v>127.99999999999999</v>
      </c>
      <c r="D27" s="23">
        <v>45</v>
      </c>
      <c r="E27" s="23">
        <v>82.999999999999986</v>
      </c>
      <c r="F27" s="22">
        <v>284.4444444444444</v>
      </c>
      <c r="H27" s="21" t="s">
        <v>114</v>
      </c>
      <c r="I27" s="22">
        <v>0.7</v>
      </c>
      <c r="J27" s="24">
        <v>51.7</v>
      </c>
      <c r="K27" s="23">
        <v>45</v>
      </c>
      <c r="L27" s="23">
        <v>6.7000000000000028</v>
      </c>
      <c r="M27" s="22">
        <v>114.88888888888889</v>
      </c>
      <c r="O27" s="21" t="s">
        <v>114</v>
      </c>
      <c r="P27" s="22">
        <v>0.7</v>
      </c>
      <c r="Q27" s="24">
        <v>71.049999999999983</v>
      </c>
      <c r="R27" s="23">
        <v>45</v>
      </c>
      <c r="S27" s="23">
        <v>26.049999999999983</v>
      </c>
      <c r="T27" s="22">
        <v>157.88888888888886</v>
      </c>
      <c r="V27" s="21" t="s">
        <v>114</v>
      </c>
      <c r="W27" s="22">
        <v>0.7</v>
      </c>
      <c r="X27" s="24">
        <v>5.25</v>
      </c>
      <c r="Y27" s="23">
        <v>45</v>
      </c>
      <c r="Z27" s="23">
        <v>-150</v>
      </c>
      <c r="AA27" s="22">
        <v>0</v>
      </c>
    </row>
    <row r="28" spans="1:27" x14ac:dyDescent="0.3">
      <c r="A28" s="21" t="s">
        <v>107</v>
      </c>
      <c r="B28" s="22">
        <v>0.7</v>
      </c>
      <c r="C28" s="23">
        <v>0</v>
      </c>
      <c r="D28" s="23">
        <v>15</v>
      </c>
      <c r="E28" s="23">
        <v>-15</v>
      </c>
      <c r="F28" s="22">
        <v>0</v>
      </c>
      <c r="H28" s="21" t="s">
        <v>107</v>
      </c>
      <c r="I28" s="22">
        <v>0.7</v>
      </c>
      <c r="J28" s="24">
        <v>0</v>
      </c>
      <c r="K28" s="23">
        <v>15</v>
      </c>
      <c r="L28" s="23">
        <v>-15</v>
      </c>
      <c r="M28" s="22">
        <v>0</v>
      </c>
      <c r="O28" s="21" t="s">
        <v>107</v>
      </c>
      <c r="P28" s="22">
        <v>0.7</v>
      </c>
      <c r="Q28" s="24">
        <v>0</v>
      </c>
      <c r="R28" s="23">
        <v>15</v>
      </c>
      <c r="S28" s="23">
        <v>-15</v>
      </c>
      <c r="T28" s="22">
        <v>0</v>
      </c>
      <c r="V28" s="21" t="s">
        <v>107</v>
      </c>
      <c r="W28" s="22">
        <v>0.7</v>
      </c>
      <c r="X28" s="24">
        <v>0</v>
      </c>
      <c r="Y28" s="23">
        <v>15</v>
      </c>
      <c r="Z28" s="23">
        <v>-39.75</v>
      </c>
      <c r="AA28" s="22">
        <v>11.666666666666666</v>
      </c>
    </row>
    <row r="29" spans="1:27" x14ac:dyDescent="0.3">
      <c r="A29" s="21" t="s">
        <v>106</v>
      </c>
      <c r="B29" s="22">
        <v>0.7</v>
      </c>
      <c r="C29" s="23">
        <v>0</v>
      </c>
      <c r="D29" s="23">
        <v>15</v>
      </c>
      <c r="E29" s="23">
        <v>-15</v>
      </c>
      <c r="F29" s="22">
        <v>0</v>
      </c>
      <c r="H29" s="21" t="s">
        <v>106</v>
      </c>
      <c r="I29" s="22">
        <v>0.7</v>
      </c>
      <c r="J29" s="24">
        <v>0</v>
      </c>
      <c r="K29" s="23">
        <v>15</v>
      </c>
      <c r="L29" s="23">
        <v>-15</v>
      </c>
      <c r="M29" s="22">
        <v>0</v>
      </c>
      <c r="O29" s="21" t="s">
        <v>106</v>
      </c>
      <c r="P29" s="22">
        <v>0.7</v>
      </c>
      <c r="Q29" s="24">
        <v>0</v>
      </c>
      <c r="R29" s="23">
        <v>15</v>
      </c>
      <c r="S29" s="23">
        <v>-15</v>
      </c>
      <c r="T29" s="22">
        <v>0</v>
      </c>
      <c r="V29" s="21" t="s">
        <v>106</v>
      </c>
      <c r="W29" s="22">
        <v>0.7</v>
      </c>
      <c r="X29" s="24">
        <v>0</v>
      </c>
      <c r="Y29" s="23">
        <v>15</v>
      </c>
      <c r="Z29" s="23">
        <v>-15</v>
      </c>
      <c r="AA29" s="22">
        <v>0</v>
      </c>
    </row>
    <row r="30" spans="1:27" ht="33" x14ac:dyDescent="0.3">
      <c r="A30" s="18" t="s">
        <v>145</v>
      </c>
      <c r="B30" s="19"/>
      <c r="C30" s="25">
        <v>18.100000000000001</v>
      </c>
      <c r="D30" s="25">
        <v>27.5</v>
      </c>
      <c r="E30" s="25">
        <v>-9.3999999999999986</v>
      </c>
      <c r="F30" s="19">
        <v>65.818181818181827</v>
      </c>
      <c r="H30" s="18" t="s">
        <v>145</v>
      </c>
      <c r="I30" s="19"/>
      <c r="J30" s="25">
        <v>5.3729166666666668</v>
      </c>
      <c r="K30" s="25">
        <v>27.5</v>
      </c>
      <c r="L30" s="25">
        <v>-22.127083333333331</v>
      </c>
      <c r="M30" s="19">
        <v>19.537878787878785</v>
      </c>
      <c r="O30" s="18" t="s">
        <v>145</v>
      </c>
      <c r="P30" s="19"/>
      <c r="Q30" s="25">
        <v>12.027083333333334</v>
      </c>
      <c r="R30" s="25">
        <v>27.5</v>
      </c>
      <c r="S30" s="25">
        <v>-15.472916666666666</v>
      </c>
      <c r="T30" s="19">
        <v>43.734848484848484</v>
      </c>
      <c r="V30" s="18" t="s">
        <v>145</v>
      </c>
      <c r="W30" s="19"/>
      <c r="X30" s="25">
        <v>0.7</v>
      </c>
      <c r="Y30" s="25">
        <v>27.5</v>
      </c>
      <c r="Z30" s="25">
        <v>-15</v>
      </c>
      <c r="AA30" s="19">
        <v>0</v>
      </c>
    </row>
    <row r="31" spans="1:27" ht="33" x14ac:dyDescent="0.3">
      <c r="A31" s="21" t="s">
        <v>146</v>
      </c>
      <c r="B31" s="22">
        <v>2.4</v>
      </c>
      <c r="C31" s="23">
        <v>17.7</v>
      </c>
      <c r="D31" s="23">
        <v>30</v>
      </c>
      <c r="E31" s="23">
        <v>-12.3</v>
      </c>
      <c r="F31" s="22">
        <v>59</v>
      </c>
      <c r="H31" s="21" t="s">
        <v>146</v>
      </c>
      <c r="I31" s="22">
        <v>2.4</v>
      </c>
      <c r="J31" s="24">
        <v>11.275</v>
      </c>
      <c r="K31" s="23">
        <v>30</v>
      </c>
      <c r="L31" s="23">
        <v>-18.725000000000001</v>
      </c>
      <c r="M31" s="22">
        <v>37.583333333333336</v>
      </c>
      <c r="O31" s="21" t="s">
        <v>146</v>
      </c>
      <c r="P31" s="22">
        <v>2.4</v>
      </c>
      <c r="Q31" s="24">
        <v>6.4249999999999998</v>
      </c>
      <c r="R31" s="23">
        <v>30</v>
      </c>
      <c r="S31" s="23">
        <v>-23.574999999999999</v>
      </c>
      <c r="T31" s="22">
        <v>21.416666666666668</v>
      </c>
      <c r="V31" s="21" t="s">
        <v>146</v>
      </c>
      <c r="W31" s="22">
        <v>2.4</v>
      </c>
      <c r="X31" s="24">
        <v>0</v>
      </c>
      <c r="Y31" s="23">
        <v>30</v>
      </c>
      <c r="Z31" s="23">
        <v>-30</v>
      </c>
      <c r="AA31" s="22">
        <v>0</v>
      </c>
    </row>
    <row r="32" spans="1:27" x14ac:dyDescent="0.3">
      <c r="A32" s="21" t="s">
        <v>96</v>
      </c>
      <c r="B32" s="22"/>
      <c r="C32" s="23">
        <v>0</v>
      </c>
      <c r="D32" s="23"/>
      <c r="E32" s="23"/>
      <c r="F32" s="22"/>
      <c r="H32" s="21" t="s">
        <v>96</v>
      </c>
      <c r="I32" s="22"/>
      <c r="J32" s="24">
        <v>0</v>
      </c>
      <c r="K32" s="23"/>
      <c r="L32" s="23"/>
      <c r="M32" s="22"/>
      <c r="O32" s="21" t="s">
        <v>96</v>
      </c>
      <c r="P32" s="22"/>
      <c r="Q32" s="24"/>
      <c r="R32" s="23"/>
      <c r="S32" s="23"/>
      <c r="T32" s="22"/>
      <c r="V32" s="21" t="s">
        <v>96</v>
      </c>
      <c r="W32" s="22"/>
      <c r="X32" s="24">
        <v>0</v>
      </c>
      <c r="Y32" s="23"/>
      <c r="Z32" s="23"/>
      <c r="AA32" s="22"/>
    </row>
    <row r="33" spans="1:27" x14ac:dyDescent="0.3">
      <c r="A33" s="21" t="s">
        <v>97</v>
      </c>
      <c r="B33" s="22"/>
      <c r="C33" s="23">
        <v>10.725</v>
      </c>
      <c r="D33" s="23">
        <v>15</v>
      </c>
      <c r="E33" s="23">
        <v>-4.2750000000000004</v>
      </c>
      <c r="F33" s="22">
        <v>71.5</v>
      </c>
      <c r="H33" s="21" t="s">
        <v>97</v>
      </c>
      <c r="I33" s="22"/>
      <c r="J33" s="24">
        <v>0.67500000000000004</v>
      </c>
      <c r="K33" s="23">
        <v>15</v>
      </c>
      <c r="L33" s="23">
        <v>-14.324999999999999</v>
      </c>
      <c r="M33" s="22">
        <v>4.5</v>
      </c>
      <c r="O33" s="21" t="s">
        <v>97</v>
      </c>
      <c r="P33" s="22"/>
      <c r="Q33" s="24">
        <v>9.35</v>
      </c>
      <c r="R33" s="23">
        <v>15</v>
      </c>
      <c r="S33" s="23">
        <v>-5.65</v>
      </c>
      <c r="T33" s="22">
        <v>62.333333333333336</v>
      </c>
      <c r="V33" s="21" t="s">
        <v>97</v>
      </c>
      <c r="W33" s="22"/>
      <c r="X33" s="24">
        <v>0.7</v>
      </c>
      <c r="Y33" s="23">
        <v>15</v>
      </c>
      <c r="Z33" s="23">
        <v>-14.3</v>
      </c>
      <c r="AA33" s="22">
        <v>4.666666666666667</v>
      </c>
    </row>
    <row r="34" spans="1:27" x14ac:dyDescent="0.3">
      <c r="A34" s="18" t="s">
        <v>147</v>
      </c>
      <c r="B34" s="19"/>
      <c r="C34" s="25">
        <v>33.85</v>
      </c>
      <c r="D34" s="25">
        <v>37</v>
      </c>
      <c r="E34" s="25">
        <v>-3.1499999999999986</v>
      </c>
      <c r="F34" s="19">
        <v>91.486486486486484</v>
      </c>
      <c r="H34" s="18" t="s">
        <v>147</v>
      </c>
      <c r="I34" s="19"/>
      <c r="J34" s="20">
        <v>14.1</v>
      </c>
      <c r="K34" s="25">
        <v>36.666666666666664</v>
      </c>
      <c r="L34" s="25">
        <v>-22.566666666666663</v>
      </c>
      <c r="M34" s="19">
        <v>38.45454545454546</v>
      </c>
      <c r="O34" s="18" t="s">
        <v>147</v>
      </c>
      <c r="P34" s="19"/>
      <c r="Q34" s="25">
        <v>11</v>
      </c>
      <c r="R34" s="25">
        <v>36.666666666666664</v>
      </c>
      <c r="S34" s="25">
        <v>-25.666666666666664</v>
      </c>
      <c r="T34" s="19">
        <v>30.000000000000004</v>
      </c>
      <c r="V34" s="18" t="s">
        <v>147</v>
      </c>
      <c r="W34" s="19"/>
      <c r="X34" s="25">
        <v>8.75</v>
      </c>
      <c r="Y34" s="25">
        <v>36.666666666666664</v>
      </c>
      <c r="Z34" s="25">
        <v>-27.916666666666664</v>
      </c>
      <c r="AA34" s="19">
        <v>23.863636363636367</v>
      </c>
    </row>
    <row r="35" spans="1:27" x14ac:dyDescent="0.3">
      <c r="A35" s="21" t="s">
        <v>99</v>
      </c>
      <c r="B35" s="22">
        <v>1</v>
      </c>
      <c r="C35" s="23">
        <v>33.85</v>
      </c>
      <c r="D35" s="23">
        <v>30</v>
      </c>
      <c r="E35" s="23">
        <v>3.8500000000000014</v>
      </c>
      <c r="F35" s="22">
        <v>112.83333333333333</v>
      </c>
      <c r="H35" s="21" t="s">
        <v>99</v>
      </c>
      <c r="I35" s="22">
        <v>1</v>
      </c>
      <c r="J35" s="24">
        <v>14.1</v>
      </c>
      <c r="K35" s="23">
        <v>30</v>
      </c>
      <c r="L35" s="23">
        <v>-15.9</v>
      </c>
      <c r="M35" s="22">
        <v>47</v>
      </c>
      <c r="O35" s="21" t="s">
        <v>99</v>
      </c>
      <c r="P35" s="22">
        <v>1</v>
      </c>
      <c r="Q35" s="24">
        <v>11</v>
      </c>
      <c r="R35" s="23">
        <v>30</v>
      </c>
      <c r="S35" s="23">
        <v>-19</v>
      </c>
      <c r="T35" s="22">
        <v>36.666666666666664</v>
      </c>
      <c r="V35" s="21" t="s">
        <v>99</v>
      </c>
      <c r="W35" s="22">
        <v>1</v>
      </c>
      <c r="X35" s="24">
        <v>8.75</v>
      </c>
      <c r="Y35" s="23">
        <v>30</v>
      </c>
      <c r="Z35" s="23">
        <v>-21.25</v>
      </c>
      <c r="AA35" s="22">
        <v>29.166666666666668</v>
      </c>
    </row>
    <row r="36" spans="1:27" x14ac:dyDescent="0.3">
      <c r="A36" s="21" t="s">
        <v>148</v>
      </c>
      <c r="B36" s="22">
        <v>1.5</v>
      </c>
      <c r="C36" s="23">
        <v>0</v>
      </c>
      <c r="D36" s="23">
        <v>10</v>
      </c>
      <c r="E36" s="23">
        <v>-10</v>
      </c>
      <c r="F36" s="22">
        <v>0</v>
      </c>
      <c r="H36" s="21" t="s">
        <v>148</v>
      </c>
      <c r="I36" s="22">
        <v>1.5</v>
      </c>
      <c r="J36" s="24">
        <v>0</v>
      </c>
      <c r="K36" s="23">
        <v>10</v>
      </c>
      <c r="L36" s="23">
        <v>-10</v>
      </c>
      <c r="M36" s="22">
        <v>0</v>
      </c>
      <c r="O36" s="21" t="s">
        <v>148</v>
      </c>
      <c r="P36" s="22">
        <v>1.5</v>
      </c>
      <c r="Q36" s="24">
        <v>0</v>
      </c>
      <c r="R36" s="23">
        <v>10</v>
      </c>
      <c r="S36" s="23">
        <v>-10</v>
      </c>
      <c r="T36" s="22">
        <v>0</v>
      </c>
      <c r="V36" s="21" t="s">
        <v>148</v>
      </c>
      <c r="W36" s="22">
        <v>1.5</v>
      </c>
      <c r="X36" s="24">
        <v>0</v>
      </c>
      <c r="Y36" s="23">
        <v>10</v>
      </c>
      <c r="Z36" s="23">
        <v>-10</v>
      </c>
      <c r="AA36" s="22">
        <v>0</v>
      </c>
    </row>
    <row r="37" spans="1:27" x14ac:dyDescent="0.3">
      <c r="A37" s="18" t="s">
        <v>149</v>
      </c>
      <c r="B37" s="18"/>
      <c r="C37" s="18"/>
      <c r="D37" s="18"/>
      <c r="E37" s="18"/>
      <c r="F37" s="18"/>
      <c r="H37" s="18" t="s">
        <v>149</v>
      </c>
      <c r="I37" s="18"/>
      <c r="J37" s="27"/>
      <c r="K37" s="18"/>
      <c r="L37" s="18"/>
      <c r="M37" s="18"/>
      <c r="O37" s="18" t="s">
        <v>149</v>
      </c>
      <c r="P37" s="18"/>
      <c r="Q37" s="18"/>
      <c r="R37" s="18"/>
      <c r="S37" s="18"/>
      <c r="T37" s="18"/>
      <c r="V37" s="18" t="s">
        <v>149</v>
      </c>
      <c r="W37" s="18"/>
      <c r="X37" s="27"/>
      <c r="Y37" s="18"/>
      <c r="Z37" s="18"/>
      <c r="AA37" s="18"/>
    </row>
    <row r="38" spans="1:27" x14ac:dyDescent="0.3">
      <c r="A38" s="21" t="s">
        <v>102</v>
      </c>
      <c r="B38" s="22"/>
      <c r="C38" s="23">
        <v>1.3</v>
      </c>
      <c r="D38" s="24">
        <v>1</v>
      </c>
      <c r="E38" s="23">
        <v>0.30000000000000004</v>
      </c>
      <c r="F38" s="22">
        <v>130</v>
      </c>
      <c r="H38" s="21" t="s">
        <v>102</v>
      </c>
      <c r="I38" s="22"/>
      <c r="J38" s="24">
        <v>1</v>
      </c>
      <c r="K38" s="24">
        <v>1</v>
      </c>
      <c r="L38" s="23">
        <v>0</v>
      </c>
      <c r="M38" s="22">
        <v>100</v>
      </c>
      <c r="O38" s="21" t="s">
        <v>102</v>
      </c>
      <c r="P38" s="22"/>
      <c r="Q38" s="24">
        <v>0</v>
      </c>
      <c r="R38" s="24">
        <v>1</v>
      </c>
      <c r="S38" s="23">
        <v>-1</v>
      </c>
      <c r="T38" s="22">
        <v>0</v>
      </c>
      <c r="V38" s="21" t="s">
        <v>102</v>
      </c>
      <c r="W38" s="22"/>
      <c r="X38" s="24">
        <v>0.3</v>
      </c>
      <c r="Y38" s="24">
        <v>1</v>
      </c>
      <c r="Z38" s="23">
        <v>-0.7</v>
      </c>
      <c r="AA38" s="22">
        <v>30</v>
      </c>
    </row>
    <row r="39" spans="1:27" x14ac:dyDescent="0.3">
      <c r="A39" s="21" t="s">
        <v>95</v>
      </c>
      <c r="B39" s="22"/>
      <c r="C39" s="23">
        <v>0</v>
      </c>
      <c r="D39" s="24">
        <v>3</v>
      </c>
      <c r="E39" s="23">
        <v>-3</v>
      </c>
      <c r="F39" s="22">
        <v>0</v>
      </c>
      <c r="H39" s="21" t="s">
        <v>95</v>
      </c>
      <c r="I39" s="22"/>
      <c r="J39" s="24">
        <v>0</v>
      </c>
      <c r="K39" s="24">
        <v>3</v>
      </c>
      <c r="L39" s="23">
        <v>-3</v>
      </c>
      <c r="M39" s="22">
        <v>0</v>
      </c>
      <c r="O39" s="21" t="s">
        <v>95</v>
      </c>
      <c r="P39" s="22"/>
      <c r="Q39" s="24">
        <v>0</v>
      </c>
      <c r="R39" s="24">
        <v>3</v>
      </c>
      <c r="S39" s="23">
        <v>-3</v>
      </c>
      <c r="T39" s="22">
        <v>0</v>
      </c>
      <c r="V39" s="21" t="s">
        <v>95</v>
      </c>
      <c r="W39" s="22"/>
      <c r="X39" s="24">
        <v>0</v>
      </c>
      <c r="Y39" s="24">
        <v>3</v>
      </c>
      <c r="Z39" s="23">
        <v>-3</v>
      </c>
      <c r="AA39" s="22">
        <v>0</v>
      </c>
    </row>
    <row r="40" spans="1:27" x14ac:dyDescent="0.3">
      <c r="A40" s="21" t="s">
        <v>117</v>
      </c>
      <c r="B40" s="22"/>
      <c r="C40" s="23">
        <v>3</v>
      </c>
      <c r="D40" s="24">
        <v>0.2</v>
      </c>
      <c r="E40" s="23">
        <v>2.8</v>
      </c>
      <c r="F40" s="22">
        <v>1500</v>
      </c>
      <c r="H40" s="21" t="s">
        <v>117</v>
      </c>
      <c r="I40" s="22"/>
      <c r="J40" s="24">
        <v>1</v>
      </c>
      <c r="K40" s="24">
        <v>0.2</v>
      </c>
      <c r="L40" s="23">
        <v>0.8</v>
      </c>
      <c r="M40" s="22">
        <v>500</v>
      </c>
      <c r="O40" s="21" t="s">
        <v>117</v>
      </c>
      <c r="P40" s="22"/>
      <c r="Q40" s="24">
        <v>2</v>
      </c>
      <c r="R40" s="24">
        <v>0.2</v>
      </c>
      <c r="S40" s="23">
        <v>1.8</v>
      </c>
      <c r="T40" s="22">
        <v>1000</v>
      </c>
      <c r="V40" s="21" t="s">
        <v>117</v>
      </c>
      <c r="W40" s="22"/>
      <c r="X40" s="24">
        <v>0</v>
      </c>
      <c r="Y40" s="24">
        <v>0.2</v>
      </c>
      <c r="Z40" s="23">
        <v>-0.2</v>
      </c>
      <c r="AA40" s="22">
        <v>0</v>
      </c>
    </row>
    <row r="41" spans="1:27" x14ac:dyDescent="0.3">
      <c r="A41" s="21" t="s">
        <v>150</v>
      </c>
      <c r="B41" s="22"/>
      <c r="C41" s="23">
        <v>2.73</v>
      </c>
      <c r="D41" s="24">
        <v>3</v>
      </c>
      <c r="E41" s="23">
        <v>-0.27</v>
      </c>
      <c r="F41" s="22">
        <v>91</v>
      </c>
      <c r="H41" s="21" t="s">
        <v>150</v>
      </c>
      <c r="I41" s="22"/>
      <c r="J41" s="24">
        <v>0.98499999999999999</v>
      </c>
      <c r="K41" s="24">
        <v>3</v>
      </c>
      <c r="L41" s="23">
        <v>-2.0150000000000001</v>
      </c>
      <c r="M41" s="22">
        <v>32.833333333333336</v>
      </c>
      <c r="O41" s="21" t="s">
        <v>150</v>
      </c>
      <c r="P41" s="22"/>
      <c r="Q41" s="24">
        <v>1.7449999999999999</v>
      </c>
      <c r="R41" s="24">
        <v>3</v>
      </c>
      <c r="S41" s="23">
        <v>-1.2550000000000001</v>
      </c>
      <c r="T41" s="22">
        <v>58.166666666666664</v>
      </c>
      <c r="V41" s="21" t="s">
        <v>150</v>
      </c>
      <c r="W41" s="22"/>
      <c r="X41" s="24">
        <v>0</v>
      </c>
      <c r="Y41" s="24">
        <v>3</v>
      </c>
      <c r="Z41" s="23">
        <v>-3</v>
      </c>
      <c r="AA41" s="22">
        <v>0</v>
      </c>
    </row>
    <row r="42" spans="1:27" x14ac:dyDescent="0.3">
      <c r="A42" s="21" t="s">
        <v>113</v>
      </c>
      <c r="B42" s="22"/>
      <c r="C42" s="23">
        <v>0</v>
      </c>
      <c r="D42" s="24">
        <v>3</v>
      </c>
      <c r="E42" s="23">
        <v>-3</v>
      </c>
      <c r="F42" s="22">
        <v>0</v>
      </c>
      <c r="H42" s="21" t="s">
        <v>113</v>
      </c>
      <c r="I42" s="22"/>
      <c r="J42" s="24">
        <v>0</v>
      </c>
      <c r="K42" s="24">
        <v>3</v>
      </c>
      <c r="L42" s="23">
        <v>-3</v>
      </c>
      <c r="M42" s="22">
        <v>0</v>
      </c>
      <c r="O42" s="21" t="s">
        <v>113</v>
      </c>
      <c r="P42" s="22"/>
      <c r="Q42" s="24">
        <v>0</v>
      </c>
      <c r="R42" s="24">
        <v>3</v>
      </c>
      <c r="S42" s="23">
        <v>-3</v>
      </c>
      <c r="T42" s="22">
        <v>0</v>
      </c>
      <c r="V42" s="21" t="s">
        <v>113</v>
      </c>
      <c r="W42" s="22"/>
      <c r="X42" s="24">
        <v>0</v>
      </c>
      <c r="Y42" s="24">
        <v>3</v>
      </c>
      <c r="Z42" s="23">
        <v>-3</v>
      </c>
      <c r="AA42" s="22">
        <v>0</v>
      </c>
    </row>
    <row r="43" spans="1:27" x14ac:dyDescent="0.3">
      <c r="A43" s="21" t="s">
        <v>151</v>
      </c>
      <c r="B43" s="22"/>
      <c r="C43" s="23">
        <v>1.36</v>
      </c>
      <c r="D43" s="24">
        <v>2</v>
      </c>
      <c r="E43" s="23">
        <v>-0.6399999999999999</v>
      </c>
      <c r="F43" s="22">
        <v>68</v>
      </c>
      <c r="H43" s="21" t="s">
        <v>151</v>
      </c>
      <c r="I43" s="22"/>
      <c r="J43" s="24">
        <v>0</v>
      </c>
      <c r="K43" s="24">
        <v>2</v>
      </c>
      <c r="L43" s="23">
        <v>-2</v>
      </c>
      <c r="M43" s="22">
        <v>0</v>
      </c>
      <c r="O43" s="21" t="s">
        <v>151</v>
      </c>
      <c r="P43" s="22"/>
      <c r="Q43" s="24">
        <v>0.04</v>
      </c>
      <c r="R43" s="24">
        <v>2</v>
      </c>
      <c r="S43" s="23">
        <v>-1.96</v>
      </c>
      <c r="T43" s="22">
        <v>2</v>
      </c>
      <c r="V43" s="21" t="s">
        <v>151</v>
      </c>
      <c r="W43" s="22"/>
      <c r="X43" s="24">
        <v>1.32</v>
      </c>
      <c r="Y43" s="24">
        <v>2</v>
      </c>
      <c r="Z43" s="23">
        <v>-0.67999999999999994</v>
      </c>
      <c r="AA43" s="22">
        <v>66</v>
      </c>
    </row>
    <row r="44" spans="1:27" s="32" customFormat="1" x14ac:dyDescent="0.3">
      <c r="A44" s="17" t="s">
        <v>103</v>
      </c>
      <c r="B44" s="28"/>
      <c r="C44" s="29">
        <v>1239.499</v>
      </c>
      <c r="D44" s="30">
        <v>2028.2</v>
      </c>
      <c r="E44" s="28"/>
      <c r="F44" s="31"/>
      <c r="H44" s="33" t="s">
        <v>103</v>
      </c>
      <c r="I44" s="28"/>
      <c r="J44" s="29">
        <v>389.31900000000002</v>
      </c>
      <c r="K44" s="30">
        <v>2028.2</v>
      </c>
      <c r="L44" s="28"/>
      <c r="M44" s="31"/>
      <c r="O44" s="33" t="s">
        <v>103</v>
      </c>
      <c r="P44" s="28"/>
      <c r="Q44" s="30">
        <v>605.30999999999995</v>
      </c>
      <c r="R44" s="30">
        <v>2028.2</v>
      </c>
      <c r="S44" s="28"/>
      <c r="T44" s="31"/>
      <c r="V44" s="33" t="s">
        <v>103</v>
      </c>
      <c r="W44" s="28"/>
      <c r="X44" s="29">
        <v>244.87</v>
      </c>
      <c r="Y44" s="30">
        <v>2028.2</v>
      </c>
      <c r="Z44" s="28"/>
      <c r="AA44" s="31"/>
    </row>
    <row r="49" spans="9:9" x14ac:dyDescent="0.3">
      <c r="I49" s="34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4" firstPageNumber="0" orientation="landscape" horizontalDpi="300" verticalDpi="300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в сравнении</vt:lpstr>
      <vt:lpstr>Структура</vt:lpstr>
      <vt:lpstr>Меню</vt:lpstr>
      <vt:lpstr>Показатели ХЭХ</vt:lpstr>
      <vt:lpstr>Соотношение ПВ и ЭЦ</vt:lpstr>
      <vt:lpstr>Себестоимость блюд Росстат</vt:lpstr>
      <vt:lpstr>Себестоимость рациона Росстат</vt:lpstr>
      <vt:lpstr>Выполнение норм</vt:lpstr>
      <vt:lpstr>'Выполнение норм'!Область_печати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yudina</cp:lastModifiedBy>
  <cp:lastPrinted>2022-07-03T22:22:26Z</cp:lastPrinted>
  <dcterms:created xsi:type="dcterms:W3CDTF">2022-06-12T21:17:01Z</dcterms:created>
  <dcterms:modified xsi:type="dcterms:W3CDTF">2024-04-25T07:48:28Z</dcterms:modified>
</cp:coreProperties>
</file>